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chartsheets/sheet4.xml" ContentType="application/vnd.openxmlformats-officedocument.spreadsheetml.chart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6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91" windowWidth="6840" windowHeight="7290" tabRatio="967" firstSheet="10" activeTab="20"/>
  </bookViews>
  <sheets>
    <sheet name="جدول 01-01 Table" sheetId="1" r:id="rId1"/>
    <sheet name="جدول 02 -01 Table " sheetId="2" r:id="rId2"/>
    <sheet name="جدول 03-01 Table" sheetId="3" r:id="rId3"/>
    <sheet name="شكل 01-01 Figure " sheetId="4" r:id="rId4"/>
    <sheet name="جدول 04-01 Table  " sheetId="5" r:id="rId5"/>
    <sheet name="fIGURE 01-02 شكل" sheetId="6" r:id="rId6"/>
    <sheet name=" جدول 05-01 Table " sheetId="7" r:id="rId7"/>
    <sheet name="شكل 03-01 Figure " sheetId="8" r:id="rId8"/>
    <sheet name="جدول  06-01 Table" sheetId="9" r:id="rId9"/>
    <sheet name="شكل 04-01 Figure" sheetId="10" r:id="rId10"/>
    <sheet name="جدول 07 -01 Table" sheetId="11" r:id="rId11"/>
    <sheet name="شكل 05 -01 Figure" sheetId="12" r:id="rId12"/>
    <sheet name="جدول 08-01" sheetId="13" r:id="rId13"/>
    <sheet name="شكل 06-01 Figure" sheetId="14" r:id="rId14"/>
    <sheet name="جدول 09-01" sheetId="15" r:id="rId15"/>
    <sheet name="جدول  10-01" sheetId="16" r:id="rId16"/>
    <sheet name="جدول 11-01" sheetId="17" r:id="rId17"/>
    <sheet name="جدول 12-01" sheetId="18" r:id="rId18"/>
    <sheet name="جدول 13-01" sheetId="19" r:id="rId19"/>
    <sheet name="جدول 14 -01 " sheetId="20" r:id="rId20"/>
    <sheet name="جدول 15-01" sheetId="21" r:id="rId21"/>
    <sheet name="بيانات الرسومات" sheetId="22" r:id="rId22"/>
    <sheet name="Sheet1" sheetId="23" r:id="rId23"/>
  </sheets>
  <externalReferences>
    <externalReference r:id="rId26"/>
  </externalReferences>
  <definedNames>
    <definedName name="M1000000000000" localSheetId="19">#REF!</definedName>
    <definedName name="M1000000000000">#REF!</definedName>
    <definedName name="_xlnm.Print_Area" localSheetId="8">'جدول  06-01 Table'!$A$1:$J$20</definedName>
    <definedName name="_xlnm.Print_Area" localSheetId="15">'جدول  10-01'!$A$1:$E$27</definedName>
    <definedName name="_xlnm.Print_Area" localSheetId="0">'جدول 01-01 Table'!$A$1:$D$26</definedName>
    <definedName name="_xlnm.Print_Area" localSheetId="1">'جدول 02 -01 Table '!$A$1:$E$14</definedName>
    <definedName name="_xlnm.Print_Area" localSheetId="2">'جدول 03-01 Table'!$A$1:$J$26</definedName>
    <definedName name="_xlnm.Print_Area" localSheetId="4">'جدول 04-01 Table  '!$A$1:$E$20</definedName>
    <definedName name="_xlnm.Print_Area" localSheetId="10">'جدول 07 -01 Table'!$A$1:$K$23</definedName>
    <definedName name="_xlnm.Print_Area" localSheetId="12">'جدول 08-01'!$A$1:$K$25</definedName>
    <definedName name="_xlnm.Print_Area" localSheetId="14">'جدول 09-01'!$A$1:$K$29</definedName>
    <definedName name="_xlnm.Print_Area" localSheetId="16">'جدول 11-01'!$A$1:$J$26</definedName>
    <definedName name="_xlnm.Print_Area" localSheetId="17">'جدول 12-01'!$A$1:$D$27</definedName>
    <definedName name="_xlnm.Print_Area" localSheetId="18">'جدول 13-01'!$A$1:$E$19</definedName>
    <definedName name="_xlnm.Print_Area" localSheetId="19">'جدول 14 -01 '!$A$1:$E$20</definedName>
    <definedName name="_xlnm.Print_Area" localSheetId="20">'جدول 15-01'!$A$1:$E$20</definedName>
    <definedName name="_xlnm.Print_Area" localSheetId="3">'شكل 01-01 Figure '!$A$1:$E$4</definedName>
  </definedNames>
  <calcPr fullCalcOnLoad="1"/>
</workbook>
</file>

<file path=xl/sharedStrings.xml><?xml version="1.0" encoding="utf-8"?>
<sst xmlns="http://schemas.openxmlformats.org/spreadsheetml/2006/main" count="921" uniqueCount="408">
  <si>
    <t>البيـــان</t>
  </si>
  <si>
    <t>ذكور</t>
  </si>
  <si>
    <t xml:space="preserve"> </t>
  </si>
  <si>
    <t>المجموع</t>
  </si>
  <si>
    <t>Total</t>
  </si>
  <si>
    <t>Households</t>
  </si>
  <si>
    <t>عدد الأفراد</t>
  </si>
  <si>
    <t>متوسط حجم التجمع</t>
  </si>
  <si>
    <t>Male</t>
  </si>
  <si>
    <t>اناث</t>
  </si>
  <si>
    <t>Female</t>
  </si>
  <si>
    <t>%</t>
  </si>
  <si>
    <t>-</t>
  </si>
  <si>
    <t>Title</t>
  </si>
  <si>
    <t>Employed</t>
  </si>
  <si>
    <t>Unemployed</t>
  </si>
  <si>
    <t>House Wives</t>
  </si>
  <si>
    <t>Students</t>
  </si>
  <si>
    <t>Grand Total</t>
  </si>
  <si>
    <t>مواليد</t>
  </si>
  <si>
    <t>Births</t>
  </si>
  <si>
    <t>وفيات</t>
  </si>
  <si>
    <t>Deaths</t>
  </si>
  <si>
    <t>زيادة طبيعية</t>
  </si>
  <si>
    <t>البيــــان</t>
  </si>
  <si>
    <t xml:space="preserve">عدد التجمعات </t>
  </si>
  <si>
    <t>خارج القوة البشرية (سكان غير نشطين)</t>
  </si>
  <si>
    <t>متفرغات للأعمال المنزلية</t>
  </si>
  <si>
    <t xml:space="preserve"> -</t>
  </si>
  <si>
    <t>0 - 28 Days</t>
  </si>
  <si>
    <t>1 ـ 4</t>
  </si>
  <si>
    <t>شكل (1)</t>
  </si>
  <si>
    <t>شكل (3)</t>
  </si>
  <si>
    <t>شكل (4)</t>
  </si>
  <si>
    <t>شكل (5)</t>
  </si>
  <si>
    <t>شكل (8)</t>
  </si>
  <si>
    <t>No. of Households</t>
  </si>
  <si>
    <t>No. of Persons</t>
  </si>
  <si>
    <t>مشتغلــــون</t>
  </si>
  <si>
    <t xml:space="preserve">Title </t>
  </si>
  <si>
    <t>Nat. increase</t>
  </si>
  <si>
    <t>Unwilling to Work &amp; Others</t>
  </si>
  <si>
    <t>ذكـــــور</t>
  </si>
  <si>
    <t>إنـــــــاث</t>
  </si>
  <si>
    <t>متزوج   Married</t>
  </si>
  <si>
    <t xml:space="preserve">مطلق Divorced </t>
  </si>
  <si>
    <t>ارمل   Widowed</t>
  </si>
  <si>
    <t>BIRTHS المواليد</t>
  </si>
  <si>
    <t>DEATHS الوفيات</t>
  </si>
  <si>
    <t>خارج قوة العمل
Out of Labour Force</t>
  </si>
  <si>
    <t>طلبــــــــــة</t>
  </si>
  <si>
    <t xml:space="preserve">غير راغبين في العمل وأخرى </t>
  </si>
  <si>
    <t>داخل قوة العمل ( سكان نشطون )</t>
  </si>
  <si>
    <t>Out of Labour Force ( inactive Pop. )</t>
  </si>
  <si>
    <t>المواليد والوفيات والزيادة الطبيعية حسب الجنسية والجنس - إمارة دبي</t>
  </si>
  <si>
    <t>المؤشرات الحيوية الأساسية - إمارة دبي</t>
  </si>
  <si>
    <t>المجمــوع</t>
  </si>
  <si>
    <t>المجموع الكلي</t>
  </si>
  <si>
    <t xml:space="preserve">المجموع </t>
  </si>
  <si>
    <t>Average size of HH.</t>
  </si>
  <si>
    <t>Marriage Contracts</t>
  </si>
  <si>
    <t>عقــــود الــــــزواج</t>
  </si>
  <si>
    <t>Divorce Events</t>
  </si>
  <si>
    <t>متعطلـــــون</t>
  </si>
  <si>
    <t>عدد الأسر المعيشية</t>
  </si>
  <si>
    <t>متوسط حجم الأسرة المعيشية</t>
  </si>
  <si>
    <t>الأســــر المعيشيـــــة</t>
  </si>
  <si>
    <t>عدد الأسر المعيشية والتجمعات</t>
  </si>
  <si>
    <t>متوسط حجم الأسرة المعيشية والتجمعات</t>
  </si>
  <si>
    <t>السنوات</t>
  </si>
  <si>
    <t>Years</t>
  </si>
  <si>
    <t>مسن ولا يعمـــل
Over age &amp; not working</t>
  </si>
  <si>
    <t>متفرغات للاعمال المنزلية
House Wives</t>
  </si>
  <si>
    <t>عجز كلي
Disabled</t>
  </si>
  <si>
    <t>طلبـــــــة
Students</t>
  </si>
  <si>
    <t>أخرى ( خارج قوة العمل )
( Others ( out of Labour Force</t>
  </si>
  <si>
    <t>مشتغلـــــون
Employed</t>
  </si>
  <si>
    <t>متعطلـــون
Unemployed</t>
  </si>
  <si>
    <t xml:space="preserve"> Age Groups</t>
  </si>
  <si>
    <t xml:space="preserve">Years </t>
  </si>
  <si>
    <t xml:space="preserve">السنوات 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</si>
  <si>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</si>
  <si>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</si>
  <si>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</si>
  <si>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</si>
  <si>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</si>
  <si>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</si>
  <si>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</si>
  <si>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</si>
  <si>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</si>
  <si>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</si>
  <si>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</si>
  <si>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</si>
  <si>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</si>
  <si>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</si>
  <si>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</si>
  <si>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شكل (2)</t>
  </si>
  <si>
    <t>0-4</t>
  </si>
  <si>
    <t>15-19</t>
  </si>
  <si>
    <t>20-24</t>
  </si>
  <si>
    <t>25-29</t>
  </si>
  <si>
    <t>30-34</t>
  </si>
  <si>
    <t>34-39</t>
  </si>
  <si>
    <t>40-44</t>
  </si>
  <si>
    <t>45-49</t>
  </si>
  <si>
    <t>50-54</t>
  </si>
  <si>
    <t>55-59</t>
  </si>
  <si>
    <t>60-64</t>
  </si>
  <si>
    <t>65-69</t>
  </si>
  <si>
    <t>70-74</t>
  </si>
  <si>
    <t>5-9</t>
  </si>
  <si>
    <t>10-14</t>
  </si>
  <si>
    <t>ذكــــور   Males</t>
  </si>
  <si>
    <t>75+</t>
  </si>
  <si>
    <t>الارقام قبل التقريب للشكل2</t>
  </si>
  <si>
    <t>75 +</t>
  </si>
  <si>
    <t>عجزة وكبار السن</t>
  </si>
  <si>
    <t>Disabled and over age</t>
  </si>
  <si>
    <t>أمــــي
Illiterate</t>
  </si>
  <si>
    <t>يقرأ ويكتب
Literate</t>
  </si>
  <si>
    <t>مؤهل متوسط
.Intermediate Deg</t>
  </si>
  <si>
    <t>مؤهل دون الجامعي
.Under University Deg</t>
  </si>
  <si>
    <t>مؤهل جامعي فما فوق
Univ. Deg. &amp; Post Graduate</t>
  </si>
  <si>
    <t>35-39</t>
  </si>
  <si>
    <t>السكان حسب الجنس - إمارة دبي</t>
  </si>
  <si>
    <t>السنـــــوات</t>
  </si>
  <si>
    <t>Age Groups</t>
  </si>
  <si>
    <t>ذكــــور   Male</t>
  </si>
  <si>
    <t>خارج القوة البشرية
Out of Manpower</t>
  </si>
  <si>
    <t>خارج قوة العمل ( سكان غير نشطين )</t>
  </si>
  <si>
    <t>الأسر المعيشية
Households</t>
  </si>
  <si>
    <t xml:space="preserve">              </t>
  </si>
  <si>
    <t xml:space="preserve">  المصدر :  دائرة محاكم دبى</t>
  </si>
  <si>
    <t xml:space="preserve">  Source : Dubai Courts Department</t>
  </si>
  <si>
    <t xml:space="preserve">  المصدر : مركز دبي للاحصاء</t>
  </si>
  <si>
    <t xml:space="preserve">المصدر :  مركز دبي للاحصاء </t>
  </si>
  <si>
    <t>( 1993,  2000, 2005 )</t>
  </si>
  <si>
    <t xml:space="preserve">          </t>
  </si>
  <si>
    <t xml:space="preserve">            </t>
  </si>
  <si>
    <t>شكل (6)</t>
  </si>
  <si>
    <t>6.3%</t>
  </si>
  <si>
    <t>0.5%</t>
  </si>
  <si>
    <t>0.1%</t>
  </si>
  <si>
    <t>12.5%</t>
  </si>
  <si>
    <t>78.87%</t>
  </si>
  <si>
    <t>شكل (7)</t>
  </si>
  <si>
    <t>متــزوج
Married</t>
  </si>
  <si>
    <t>مطلـــق
Divorced</t>
  </si>
  <si>
    <t>أرمـــل
Widowed</t>
  </si>
  <si>
    <t>المجموع
Total</t>
  </si>
  <si>
    <t>مؤهل دون الجامعي
Under University
.Deg</t>
  </si>
  <si>
    <t>مؤهل جامعي فما فوق
Univ. Deg. &amp;Post
Graduate</t>
  </si>
  <si>
    <t>ذكور
Male</t>
  </si>
  <si>
    <t>إنـاث 
Female</t>
  </si>
  <si>
    <t>المجموع
 Total</t>
  </si>
  <si>
    <t>2007*</t>
  </si>
  <si>
    <t>*  تقديري</t>
  </si>
  <si>
    <t>0  -  4</t>
  </si>
  <si>
    <t>15  -  19</t>
  </si>
  <si>
    <t>20  -  24</t>
  </si>
  <si>
    <t>25  -  29</t>
  </si>
  <si>
    <t>30  -  34</t>
  </si>
  <si>
    <t>35  -  39</t>
  </si>
  <si>
    <t>40  -  44</t>
  </si>
  <si>
    <t>45  -  49</t>
  </si>
  <si>
    <t>50  -  54</t>
  </si>
  <si>
    <t>55  -  59</t>
  </si>
  <si>
    <t>60  -  64</t>
  </si>
  <si>
    <t>65  -  69</t>
  </si>
  <si>
    <t>70  -  74</t>
  </si>
  <si>
    <t>المصدر : هيئة الصحة بدبي.</t>
  </si>
  <si>
    <t xml:space="preserve">  Source : Dubai Health Authority</t>
  </si>
  <si>
    <t>No. of C.H.</t>
  </si>
  <si>
    <t>Average size of C.H.</t>
  </si>
  <si>
    <t>No. of Households &amp; C.H.</t>
  </si>
  <si>
    <t>Average size of HH. &amp; C.H.</t>
  </si>
  <si>
    <t xml:space="preserve">   Source : Dubai Statistics Center        </t>
  </si>
  <si>
    <t xml:space="preserve">لم يتزوج أبداً   Single </t>
  </si>
  <si>
    <t>لم يتزوج أبداً 
Single</t>
  </si>
  <si>
    <t xml:space="preserve">Source : Dubai Statistics Center  </t>
  </si>
  <si>
    <t>إنـــــاث   Female</t>
  </si>
  <si>
    <t>فئات العمر</t>
  </si>
  <si>
    <t>الحالة التعليمية</t>
  </si>
  <si>
    <t>Educational Status</t>
  </si>
  <si>
    <t>الحالة الزواجية</t>
  </si>
  <si>
    <t>Marital Status</t>
  </si>
  <si>
    <t>Economic Status</t>
  </si>
  <si>
    <t>Out of Manpower (inactive Pop.)</t>
  </si>
  <si>
    <t>حالة النشاط الاقتصادي</t>
  </si>
  <si>
    <t xml:space="preserve"> فئات العمر</t>
  </si>
  <si>
    <t>الوفيات حسب فئات العمر - إمارة دبي</t>
  </si>
  <si>
    <t>المؤشر</t>
  </si>
  <si>
    <t>Indicators</t>
  </si>
  <si>
    <t>جـــدول ( 01 - 01 ) Table</t>
  </si>
  <si>
    <t>إنـــــاث   Females</t>
  </si>
  <si>
    <t>In Labour Force ( Active Pop. )</t>
  </si>
  <si>
    <t>داخل قوة العمل
In Labour Force</t>
  </si>
  <si>
    <t>ذكـــر   Males</t>
  </si>
  <si>
    <t>إنــــثى   Females</t>
  </si>
  <si>
    <t>2006*</t>
  </si>
  <si>
    <t>2008*</t>
  </si>
  <si>
    <t>الأفراد
Individuals</t>
  </si>
  <si>
    <t xml:space="preserve">المصدر : مركز دبي للاحصاء </t>
  </si>
  <si>
    <t>Source : Dubai Statistics Center</t>
  </si>
  <si>
    <t>شهادات  الطــــلاق</t>
  </si>
  <si>
    <t>عقود الزواج وشهادات الطلاق حسب الجنسية - إمارة دبي</t>
  </si>
  <si>
    <t>2009*</t>
  </si>
  <si>
    <t xml:space="preserve"> -  ذكور</t>
  </si>
  <si>
    <t xml:space="preserve"> -  إناث</t>
  </si>
  <si>
    <t xml:space="preserve">    -  Male</t>
  </si>
  <si>
    <t xml:space="preserve">    -  Female</t>
  </si>
  <si>
    <t>19  - 15</t>
  </si>
  <si>
    <t xml:space="preserve">       فئات العمر</t>
  </si>
  <si>
    <t xml:space="preserve">         Age Groups</t>
  </si>
  <si>
    <t>Indicator</t>
  </si>
  <si>
    <t xml:space="preserve">** Includes A percentage of the federal and local Governments and private sector 
  Employees who Resides Outside the Emirate Plus the Average Number of the tourists and Sailors.  </t>
  </si>
  <si>
    <t>Number of Permenant Residents Population*</t>
  </si>
  <si>
    <t>Workers in the Emirate from those who Residents Outside the Emirate and Temporarily Residents**</t>
  </si>
  <si>
    <t>صفر - 28 يوم</t>
  </si>
  <si>
    <t>معدل الزيادة الطبيعية (%)</t>
  </si>
  <si>
    <t>Natural Increase Rate (%)</t>
  </si>
  <si>
    <t>معدل وفيات الرضع ( بالألف )</t>
  </si>
  <si>
    <t>معدل وفيات حديثي الولادة ( بالألف )</t>
  </si>
  <si>
    <t>Infant Mortality Rate ( 000 )</t>
  </si>
  <si>
    <t>Neonatal Mortality Rate ( 000 )</t>
  </si>
  <si>
    <t xml:space="preserve">المصدر :  مركز دبي للاحصاء تعدادات أعوام 1993 ، 2000 ، 2005 </t>
  </si>
  <si>
    <r>
      <t>0.4</t>
    </r>
    <r>
      <rPr>
        <strike/>
        <sz val="10"/>
        <rFont val="WinSoft Pro"/>
        <family val="2"/>
      </rPr>
      <t>%</t>
    </r>
  </si>
  <si>
    <t>جـــدول ( 11 - 01 ) Table</t>
  </si>
  <si>
    <t>29 يوم - أقـل من سنة</t>
  </si>
  <si>
    <t>جـــدول ( 10 - 01 ) Table</t>
  </si>
  <si>
    <t>جـــدول ( 09 - 01 ) Table</t>
  </si>
  <si>
    <t>جـــدول ( 08 - 01 ) Table</t>
  </si>
  <si>
    <t>جـــدول ( 07 - 01 ) Table</t>
  </si>
  <si>
    <t>جـــدول ( 06 - 01 ) Table</t>
  </si>
  <si>
    <t>السكان ( 10 سنوات فأكثر ) حسب الحالة التعليمية والجنس في سنوات التعداد - إمارة دبي</t>
  </si>
  <si>
    <t>جـــدول ( 05 - 01 ) Table</t>
  </si>
  <si>
    <t>جـــدول ( 04 - 01 ) Table</t>
  </si>
  <si>
    <t>Population by Sex - Emirate of Dubai</t>
  </si>
  <si>
    <t>Deaths by Age Groups - Emirate of Dubai</t>
  </si>
  <si>
    <t>Marriage Contracts and  Divorce Certificates by Nationality - Emirate of Dubai</t>
  </si>
  <si>
    <t>Basic Vital Statistics Indicators - Emirate of Dubai</t>
  </si>
  <si>
    <t>الوفيات حسب الجنسية والجنس وفئات العمر - إمارة دبي</t>
  </si>
  <si>
    <t xml:space="preserve">الجنسية </t>
  </si>
  <si>
    <t>المجموع    Total</t>
  </si>
  <si>
    <t xml:space="preserve">Nationality </t>
  </si>
  <si>
    <t xml:space="preserve">ذكور </t>
  </si>
  <si>
    <t xml:space="preserve">29 Days &amp; less than one year </t>
  </si>
  <si>
    <t xml:space="preserve"> 1 - 4</t>
  </si>
  <si>
    <t xml:space="preserve">توقع الحياة (سنة) حسب العمر والجنس - امارة دبي </t>
  </si>
  <si>
    <t>Life Expectancy (Year) by Age and Sex - Emirate of Dubai</t>
  </si>
  <si>
    <t>العمر  Age</t>
  </si>
  <si>
    <t>ذكور   Male</t>
  </si>
  <si>
    <t>اناث    Female</t>
  </si>
  <si>
    <t>مجموع   Total</t>
  </si>
  <si>
    <t>80+</t>
  </si>
  <si>
    <t>1 - 0</t>
  </si>
  <si>
    <t xml:space="preserve"> 4 - 1 </t>
  </si>
  <si>
    <t xml:space="preserve"> 9 - 5</t>
  </si>
  <si>
    <t xml:space="preserve"> 14 - 10</t>
  </si>
  <si>
    <t xml:space="preserve"> 19 - 15</t>
  </si>
  <si>
    <t xml:space="preserve"> 24 - 20</t>
  </si>
  <si>
    <t xml:space="preserve"> 29 - 25</t>
  </si>
  <si>
    <t xml:space="preserve"> 34 - 30</t>
  </si>
  <si>
    <t xml:space="preserve"> 39 - 35</t>
  </si>
  <si>
    <t xml:space="preserve"> 44 - 40</t>
  </si>
  <si>
    <t xml:space="preserve"> 49 - 45</t>
  </si>
  <si>
    <t xml:space="preserve"> 54 - 50</t>
  </si>
  <si>
    <t xml:space="preserve"> 59 - 55</t>
  </si>
  <si>
    <t xml:space="preserve"> 64 - 60</t>
  </si>
  <si>
    <t>69 - 65</t>
  </si>
  <si>
    <t>74 - 70</t>
  </si>
  <si>
    <t>79 - 75</t>
  </si>
  <si>
    <t>* تم حسابها بناء على تقدير السكان فى منتصف العام</t>
  </si>
  <si>
    <t>* Calculated Depending on Estimated Population at Mid - year</t>
  </si>
  <si>
    <t>معدل المواليد الخام ( بالألف ) *</t>
  </si>
  <si>
    <t>معدل الوفيات الخام ( بالألف )*</t>
  </si>
  <si>
    <t>معدل الزواج الخام ( بالألف )*</t>
  </si>
  <si>
    <t>معدل الطلاق الخام ( بالألف )*</t>
  </si>
  <si>
    <t>Crude Birth Rate ( 000 )*</t>
  </si>
  <si>
    <t>Crude Death Rate ( 000 )*</t>
  </si>
  <si>
    <t>Crude Marriage Rate ( 000 )*</t>
  </si>
  <si>
    <t>Crude Divorce Rate ( 000 )*</t>
  </si>
  <si>
    <t>ذكــور   Males</t>
  </si>
  <si>
    <t>إنــاث   Females</t>
  </si>
  <si>
    <t>معدل الخصوبة العام (15-44)</t>
  </si>
  <si>
    <t xml:space="preserve">معدلات الوفيات التفصيلية حسب العمر والجنس والجنسية - امارة دبي </t>
  </si>
  <si>
    <t>9-5</t>
  </si>
  <si>
    <t>14-10</t>
  </si>
  <si>
    <t>69-65</t>
  </si>
  <si>
    <t>74-70</t>
  </si>
  <si>
    <t>4-0</t>
  </si>
  <si>
    <t>المجموع Total</t>
  </si>
  <si>
    <t xml:space="preserve">      اناث    Female </t>
  </si>
  <si>
    <t xml:space="preserve">    مجموع    Total </t>
  </si>
  <si>
    <t>معدل الوفاة الخام CDR</t>
  </si>
  <si>
    <t>Source : Health Survey - Emirate of Dubai 2009</t>
  </si>
  <si>
    <t>جدول ( 02 - 01 ) Table</t>
  </si>
  <si>
    <t>جـــدول ( 03 - 01 ) Table</t>
  </si>
  <si>
    <t>Per ( 000 ) Woman  لكل ألف سيدة</t>
  </si>
  <si>
    <t>** لكل سيدة</t>
  </si>
  <si>
    <t>Births, Deaths and Natural Increase by Nationality and Sex - Emirate of Dubai</t>
  </si>
  <si>
    <t xml:space="preserve">... </t>
  </si>
  <si>
    <t>* بيــان تقديري لعدد السكان في نهاية العام.</t>
  </si>
  <si>
    <t>* Estimated data for the no. of population at the end of the  year.</t>
  </si>
  <si>
    <t xml:space="preserve">Source: Dubai Statistics Center, Censuses of 1993 , 2000, 2005  </t>
  </si>
  <si>
    <t xml:space="preserve">            وزارة  الاقتصاد (التخطيط سابقاً) تعدادات اعوام 1968، 1975 ، 1980 ، 1985 ، 1995  </t>
  </si>
  <si>
    <t xml:space="preserve">               Ministry of  Economy ( Planning Previously)  the Censuses of 1968, 1975 , 1980, 1985 , 1995 </t>
  </si>
  <si>
    <t>2010*</t>
  </si>
  <si>
    <t>General Fertility Rate (15-44)</t>
  </si>
  <si>
    <t>السكان حسب الجنس وفئات العمر - إمارة دبي</t>
  </si>
  <si>
    <t>Population by Sex and Age Groups  - Emirate of Dubai</t>
  </si>
  <si>
    <t>Population ( 10 Years And Above ) by Educational Status and Sex at the Census Years - Emirate of Dubai</t>
  </si>
  <si>
    <t>Emiratis</t>
  </si>
  <si>
    <t>Non-Emiratis</t>
  </si>
  <si>
    <t xml:space="preserve">إماراتيين   Emiratis </t>
  </si>
  <si>
    <t xml:space="preserve">غير إماراتيين  Non- Emiratis </t>
  </si>
  <si>
    <t>إماراتي Emieati</t>
  </si>
  <si>
    <t>غير إماراتي   Non- Emirati</t>
  </si>
  <si>
    <t>Specific Death Rates by Age, Sex and Nationality - Emirate of Dubai</t>
  </si>
  <si>
    <t>إماراتي
Emirati</t>
  </si>
  <si>
    <t>غير إماراتي
Non-Emirati</t>
  </si>
  <si>
    <t>إماراتيين</t>
  </si>
  <si>
    <t>غير إماراتيين</t>
  </si>
  <si>
    <t>Deaths by Nationality,  Sex and Age Groups - Emirate of Dubai</t>
  </si>
  <si>
    <t>معدل الخصوبة الكلي (15 - 49)**</t>
  </si>
  <si>
    <t>Total Fertility Rate (15 - 49)**</t>
  </si>
  <si>
    <t>معدلات الخصوبة التفصيلية ومعدلات الخصوبة الكلي والعام* حسب الجنسية - إمارة دبي</t>
  </si>
  <si>
    <t xml:space="preserve"> Age Specific Fertility Rates, Total and General Fertility Rates* by Nationality - Emirate of Dubai</t>
  </si>
  <si>
    <t>المصدر : المسح الصحي لإمارة دبي 2009</t>
  </si>
  <si>
    <t xml:space="preserve">*  Based on the Two Years Preceding The Survey </t>
  </si>
  <si>
    <t xml:space="preserve">* بالاعتماد على سنتين سابقتين للمسح </t>
  </si>
  <si>
    <t xml:space="preserve">** Per Woman </t>
  </si>
  <si>
    <t>إماراتي</t>
  </si>
  <si>
    <t>غير إماراتي</t>
  </si>
  <si>
    <r>
      <t>*    تقديري باساس معدل النمو السنوي  للسكان (5.0%).</t>
    </r>
  </si>
  <si>
    <t>2011*</t>
  </si>
  <si>
    <t xml:space="preserve">     ذكور 
Male  </t>
  </si>
  <si>
    <t xml:space="preserve">     ذكور  
  Male  </t>
  </si>
  <si>
    <t xml:space="preserve">      اناث  
  Female </t>
  </si>
  <si>
    <t xml:space="preserve">    مجموع  
  Total </t>
  </si>
  <si>
    <t xml:space="preserve">    مجموع 
   Total </t>
  </si>
  <si>
    <r>
      <t>توقع الحياة    e</t>
    </r>
    <r>
      <rPr>
        <b/>
        <vertAlign val="superscript"/>
        <sz val="12"/>
        <color indexed="8"/>
        <rFont val="WinSoft Pro"/>
        <family val="2"/>
      </rPr>
      <t>x</t>
    </r>
  </si>
  <si>
    <r>
      <t>عدد السكان المقيمين إقامة دائمة</t>
    </r>
    <r>
      <rPr>
        <b/>
        <vertAlign val="superscript"/>
        <sz val="11"/>
        <rFont val="WinSoft Pro"/>
        <family val="2"/>
      </rPr>
      <t>*</t>
    </r>
  </si>
  <si>
    <r>
      <t>العاملون بالإمارة والمقيمين خارجها والمقيمين المؤقتين</t>
    </r>
    <r>
      <rPr>
        <b/>
        <vertAlign val="superscript"/>
        <sz val="11"/>
        <rFont val="WinSoft Pro"/>
        <family val="2"/>
      </rPr>
      <t>**</t>
    </r>
  </si>
  <si>
    <t>حركة الأفراد الناشطين خلال النهار نهاية العام - إمارة دبي</t>
  </si>
  <si>
    <t xml:space="preserve"> Active Population Movement  During the Daytime End of the Year - Emirate of Dubai</t>
  </si>
  <si>
    <t>جدول ( 12 - 01 ) Table</t>
  </si>
  <si>
    <t>جـدول ( 13 - 01 ) Table</t>
  </si>
  <si>
    <t>جـــدول ( 14 - 01 ) Table</t>
  </si>
  <si>
    <t>جـــدول ( 15 - 01 ) Table</t>
  </si>
  <si>
    <t>2012*</t>
  </si>
  <si>
    <t>Non-Emirati Husband - Non-Emirati Wife</t>
  </si>
  <si>
    <t>زوج غير إماراتي - زوجة غير إماراتية</t>
  </si>
  <si>
    <t>Emirati Husband - Non-Emirati Wife *</t>
  </si>
  <si>
    <t>زوج إماراتي - زوجة غير إماراتية*</t>
  </si>
  <si>
    <t>Emirati Husband - Emirati Wife</t>
  </si>
  <si>
    <t>زوج إماراتي - زوجة إماراتية</t>
  </si>
  <si>
    <t xml:space="preserve"> 5 - 9</t>
  </si>
  <si>
    <t xml:space="preserve"> 10 - 14 </t>
  </si>
  <si>
    <t xml:space="preserve">15 - 19 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</si>
  <si>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</si>
  <si>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</si>
  <si>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</si>
  <si>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</si>
  <si>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</si>
  <si>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</si>
  <si>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</si>
  <si>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</si>
  <si>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</si>
  <si>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</si>
  <si>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</si>
  <si>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15 - 19</t>
  </si>
  <si>
    <t xml:space="preserve"> 10 - 14</t>
  </si>
  <si>
    <t>صفر - أقل من سنة</t>
  </si>
  <si>
    <t xml:space="preserve">0 - less than one year </t>
  </si>
  <si>
    <t>التوزيع النسبي للسكان ( 15 سنة فأكثر) حسب الحالة الزواجية والجنس - إمارة دبي</t>
  </si>
  <si>
    <t>Percent Distribution of Population (15 Years and Above) by Marital Status  and Sex - Emirate of Dubai</t>
  </si>
  <si>
    <t>التوزيع النسبي للسكان ( 15 سنة فأكثر ) حسب حالة النشاط الاقتصادي والجنس - إمارة دبي</t>
  </si>
  <si>
    <t>Percent Distribution of opulation ( 15 Years and Above ) by Economic  Status and Sex - Emirate of Dubai</t>
  </si>
  <si>
    <r>
      <t xml:space="preserve">  َ</t>
    </r>
    <r>
      <rPr>
        <b/>
        <sz val="13"/>
        <color indexed="8"/>
        <rFont val="WinSoft Pro"/>
        <family val="2"/>
      </rPr>
      <t>( 2013، 2012، 2011 )</t>
    </r>
  </si>
  <si>
    <t>(2011,  2012, 2013)</t>
  </si>
  <si>
    <t>( 2011, 2012, 2013 )</t>
  </si>
  <si>
    <t>( 2013 )</t>
  </si>
  <si>
    <t>( 2011 - 2013 )</t>
  </si>
  <si>
    <t xml:space="preserve"> ( 2013 )</t>
  </si>
  <si>
    <t>2013*</t>
  </si>
  <si>
    <t>( 2000, 2005 , 2013 )</t>
  </si>
  <si>
    <t>المجموع  Total</t>
  </si>
  <si>
    <t>( 2009 )</t>
  </si>
  <si>
    <t>البيـــــان</t>
  </si>
  <si>
    <t>الأسر المعيشية والتجمعات السكنية حسب خصائصها المختلفة - إمارة دبي</t>
  </si>
  <si>
    <t>Households and Communal Housing by Selected Characteristics - Emirate of Dubai</t>
  </si>
  <si>
    <t xml:space="preserve">Communal Housing </t>
  </si>
  <si>
    <t xml:space="preserve">التجمعات السكنية </t>
  </si>
  <si>
    <t>( 2011 - 2013  )</t>
  </si>
  <si>
    <t>ذ</t>
  </si>
  <si>
    <t>*  ملاحظة : تم اتباع الاسلوب المباشر ، بالاعتماد على التسجيل الحيوي للوفيات في هيئة الصحة بدبي 2013</t>
  </si>
  <si>
    <t>*  Note : The Direct Technique was Used Depending on the Vital Registration of Deaths in the Dubai Health Authority 2013</t>
  </si>
  <si>
    <t>Source : Dubai Statistics Center - Labor Force Survey ( 2011, 2012)</t>
  </si>
  <si>
    <t xml:space="preserve">    المصدر : مركز دبي للاحصاء - مسح القوى العاملة (2011، 2012)</t>
  </si>
  <si>
    <t>Source : Dubai Statistics Center - Labor Force Survey (2011, 2012)</t>
  </si>
  <si>
    <t>* يشمل حالات الاماراتي من غير الاماراتية والاماراتية من غير الإماراتي</t>
  </si>
  <si>
    <t>* Includes cases of Emirati with non-  Emirati  for both male &amp; female</t>
  </si>
  <si>
    <t xml:space="preserve">* Estimated Based on the Annual Population Growth Rate (5.0%) </t>
  </si>
  <si>
    <t xml:space="preserve">** تشمل نسبة من العاملين بالحكومة الاتحادية والحكومة المحلية والقطاع الخاص والمقيمين خارج الإمارة مضافا إليها متوسط عدد السياح والبحارة </t>
  </si>
  <si>
    <t>* Estimated</t>
  </si>
  <si>
    <t>*  Estimated</t>
  </si>
  <si>
    <t xml:space="preserve"> تقديري * 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</si>
</sst>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h:mm\ \ص/\م"/>
    <numFmt numFmtId="193" formatCode="h:mm:ss\ \ص/\م"/>
    <numFmt numFmtId="194" formatCode="#,##0.000"/>
    <numFmt numFmtId="195" formatCode="0.0"/>
    <numFmt numFmtId="196" formatCode="0.0%"/>
    <numFmt numFmtId="197" formatCode="0.000"/>
    <numFmt numFmtId="198" formatCode="###\ \(\2\)"/>
    <numFmt numFmtId="199" formatCode="00000"/>
    <numFmt numFmtId="200" formatCode="#,##0.0"/>
    <numFmt numFmtId="201" formatCode="&quot;نعم&quot;\,\ &quot;نعم&quot;\,\ &quot;لا&quot;"/>
    <numFmt numFmtId="202" formatCode="&quot;True&quot;;&quot;True&quot;;&quot;False&quot;"/>
    <numFmt numFmtId="203" formatCode="&quot;تشغيل&quot;\,\ &quot;تشغيل&quot;\,\ &quot;إيقاف تشغيل&quot;"/>
    <numFmt numFmtId="204" formatCode="[$€-2]\ #,##0.00_);[Red]\([$€-2]\ #,##0.00\)"/>
    <numFmt numFmtId="205" formatCode="0.000%"/>
    <numFmt numFmtId="206" formatCode="0.0000"/>
    <numFmt numFmtId="207" formatCode="0.00000"/>
    <numFmt numFmtId="208" formatCode="0.000000"/>
    <numFmt numFmtId="209" formatCode="#,##0.0000"/>
    <numFmt numFmtId="210" formatCode="#,##0.00000"/>
    <numFmt numFmtId="211" formatCode="0.00000000"/>
    <numFmt numFmtId="212" formatCode="0.0000000"/>
    <numFmt numFmtId="213" formatCode="0.0000%"/>
    <numFmt numFmtId="214" formatCode="0.000000000"/>
    <numFmt numFmtId="215" formatCode="0.0000000000"/>
    <numFmt numFmtId="216" formatCode="0.00000000000"/>
    <numFmt numFmtId="217" formatCode="&quot;Yes&quot;;&quot;Yes&quot;;&quot;No&quot;"/>
    <numFmt numFmtId="218" formatCode="&quot;On&quot;;&quot;On&quot;;&quot;Off&quot;"/>
  </numFmts>
  <fonts count="103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0"/>
      <name val="MS Sans Serif"/>
      <family val="2"/>
    </font>
    <font>
      <sz val="10"/>
      <name val="Arabic Transparent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name val="WinSoft Pro"/>
      <family val="2"/>
    </font>
    <font>
      <sz val="10"/>
      <name val="WinSoft Pro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WinSoft Pro"/>
      <family val="2"/>
    </font>
    <font>
      <b/>
      <sz val="10"/>
      <color indexed="10"/>
      <name val="WinSoft Pro"/>
      <family val="2"/>
    </font>
    <font>
      <b/>
      <sz val="10"/>
      <color indexed="8"/>
      <name val="WinSoft Pro"/>
      <family val="2"/>
    </font>
    <font>
      <strike/>
      <sz val="10"/>
      <name val="WinSoft Pro"/>
      <family val="2"/>
    </font>
    <font>
      <sz val="10"/>
      <name val="GE SS Text Light"/>
      <family val="1"/>
    </font>
    <font>
      <sz val="8"/>
      <name val="GE SS Text Light"/>
      <family val="1"/>
    </font>
    <font>
      <sz val="10"/>
      <color indexed="10"/>
      <name val="WinSoft Pro"/>
      <family val="2"/>
    </font>
    <font>
      <b/>
      <u val="single"/>
      <sz val="10"/>
      <name val="WinSoft Pro"/>
      <family val="2"/>
    </font>
    <font>
      <b/>
      <sz val="13"/>
      <name val="WinSoft Pro"/>
      <family val="2"/>
    </font>
    <font>
      <sz val="8"/>
      <name val="Myriad Pro"/>
      <family val="2"/>
    </font>
    <font>
      <sz val="11"/>
      <name val="Myriad Pro"/>
      <family val="2"/>
    </font>
    <font>
      <sz val="10"/>
      <color indexed="8"/>
      <name val="WinSoft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GE SS Text UltraLight"/>
      <family val="1"/>
    </font>
    <font>
      <sz val="8"/>
      <color indexed="8"/>
      <name val="WinSoft Pro"/>
      <family val="2"/>
    </font>
    <font>
      <b/>
      <sz val="10"/>
      <color indexed="63"/>
      <name val="WinSoft Pro"/>
      <family val="2"/>
    </font>
    <font>
      <sz val="10"/>
      <color indexed="6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b/>
      <sz val="13"/>
      <color indexed="8"/>
      <name val="WinSoft Pro"/>
      <family val="2"/>
    </font>
    <font>
      <b/>
      <sz val="1"/>
      <color indexed="8"/>
      <name val="WinSoft Pro"/>
      <family val="2"/>
    </font>
    <font>
      <sz val="13"/>
      <name val="Arial"/>
      <family val="2"/>
    </font>
    <font>
      <b/>
      <sz val="13"/>
      <name val="GE SS Text Light"/>
      <family val="1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Myriad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b/>
      <sz val="11"/>
      <name val="WinSoft Pro"/>
      <family val="2"/>
    </font>
    <font>
      <b/>
      <sz val="9"/>
      <name val="WinSoft Pro"/>
      <family val="2"/>
    </font>
    <font>
      <sz val="9"/>
      <name val="WinSoft Pro"/>
      <family val="2"/>
    </font>
    <font>
      <sz val="11"/>
      <name val="WinSoft Pro"/>
      <family val="2"/>
    </font>
    <font>
      <sz val="9"/>
      <name val="GE SS Text Light"/>
      <family val="1"/>
    </font>
    <font>
      <sz val="9"/>
      <name val="Tahoma"/>
      <family val="2"/>
    </font>
    <font>
      <sz val="10"/>
      <color indexed="8"/>
      <name val="Calibri"/>
      <family val="2"/>
    </font>
    <font>
      <b/>
      <sz val="12"/>
      <name val="WinSoft Pro"/>
      <family val="2"/>
    </font>
    <font>
      <sz val="12"/>
      <name val="WinSoft Pro"/>
      <family val="2"/>
    </font>
    <font>
      <sz val="11"/>
      <color indexed="8"/>
      <name val="WinSoft Pro"/>
      <family val="2"/>
    </font>
    <font>
      <b/>
      <sz val="10"/>
      <color indexed="63"/>
      <name val="Times New Roman"/>
      <family val="1"/>
    </font>
    <font>
      <b/>
      <sz val="11"/>
      <color indexed="8"/>
      <name val="WinSoft Pro"/>
      <family val="2"/>
    </font>
    <font>
      <b/>
      <sz val="12"/>
      <color indexed="8"/>
      <name val="WinSoft Pro"/>
      <family val="2"/>
    </font>
    <font>
      <b/>
      <vertAlign val="superscript"/>
      <sz val="12"/>
      <color indexed="8"/>
      <name val="WinSoft Pro"/>
      <family val="2"/>
    </font>
    <font>
      <b/>
      <vertAlign val="superscript"/>
      <sz val="11"/>
      <name val="WinSoft Pro"/>
      <family val="2"/>
    </font>
    <font>
      <b/>
      <sz val="11"/>
      <name val="Arial"/>
      <family val="2"/>
    </font>
    <font>
      <b/>
      <u val="single"/>
      <sz val="12"/>
      <name val="WinSoft Pro"/>
      <family val="2"/>
    </font>
    <font>
      <b/>
      <sz val="14"/>
      <name val="WinSoft Pro"/>
      <family val="2"/>
    </font>
    <font>
      <b/>
      <sz val="9.2"/>
      <color indexed="8"/>
      <name val="WinSoft Pro"/>
      <family val="0"/>
    </font>
    <font>
      <sz val="10.75"/>
      <color indexed="8"/>
      <name val="WinSoft Pro"/>
      <family val="0"/>
    </font>
    <font>
      <b/>
      <sz val="10.75"/>
      <color indexed="8"/>
      <name val="WinSoft Pro"/>
      <family val="0"/>
    </font>
    <font>
      <sz val="10.5"/>
      <color indexed="8"/>
      <name val="WinSoft Pro"/>
      <family val="0"/>
    </font>
    <font>
      <sz val="10.25"/>
      <color indexed="8"/>
      <name val="WinSoft Pro"/>
      <family val="0"/>
    </font>
    <font>
      <sz val="12.6"/>
      <color indexed="8"/>
      <name val="WinSoft Pro"/>
      <family val="0"/>
    </font>
    <font>
      <sz val="9.65"/>
      <color indexed="8"/>
      <name val="WinSoft Pro"/>
      <family val="0"/>
    </font>
    <font>
      <b/>
      <sz val="13"/>
      <color indexed="8"/>
      <name val="Arial"/>
      <family val="0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8"/>
      <name val="Myriad Pro"/>
      <family val="0"/>
    </font>
    <font>
      <b/>
      <sz val="8"/>
      <color indexed="8"/>
      <name val="WinSoft Pro"/>
      <family val="0"/>
    </font>
    <font>
      <b/>
      <sz val="13.75"/>
      <color indexed="8"/>
      <name val="Arial"/>
      <family val="0"/>
    </font>
    <font>
      <b/>
      <sz val="13.75"/>
      <color indexed="8"/>
      <name val="WinSoft Pro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mbria"/>
      <family val="0"/>
    </font>
    <font>
      <sz val="4"/>
      <color indexed="8"/>
      <name val="Arial"/>
      <family val="0"/>
    </font>
    <font>
      <sz val="5.5"/>
      <color indexed="8"/>
      <name val="Arial"/>
      <family val="0"/>
    </font>
    <font>
      <b/>
      <sz val="4.5"/>
      <color indexed="8"/>
      <name val="Arial"/>
      <family val="0"/>
    </font>
    <font>
      <b/>
      <sz val="5.5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WinSoft Pro"/>
      <family val="2"/>
    </font>
    <font>
      <b/>
      <sz val="11"/>
      <color rgb="FF000000"/>
      <name val="WinSoft Pro"/>
      <family val="2"/>
    </font>
    <font>
      <b/>
      <sz val="11"/>
      <color theme="1"/>
      <name val="WinSoft Pro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 tint="-0.1499900072813034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indexed="9"/>
        <bgColor theme="0" tint="-0.04997999966144562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theme="0"/>
        <bgColor theme="0" tint="-0.14995999634265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4" fillId="0" borderId="0" applyNumberFormat="0">
      <alignment horizontal="right"/>
      <protection/>
    </xf>
    <xf numFmtId="0" fontId="3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59" applyFont="1">
      <alignment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0" fillId="0" borderId="0" xfId="59" applyNumberFormat="1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0" fillId="0" borderId="0" xfId="62" applyAlignment="1">
      <alignment/>
      <protection/>
    </xf>
    <xf numFmtId="0" fontId="0" fillId="0" borderId="0" xfId="62" applyAlignment="1">
      <alignment vertical="center"/>
      <protection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59" applyFont="1">
      <alignment/>
      <protection/>
    </xf>
    <xf numFmtId="0" fontId="10" fillId="4" borderId="0" xfId="59" applyFont="1" applyFill="1">
      <alignment/>
      <protection/>
    </xf>
    <xf numFmtId="0" fontId="13" fillId="0" borderId="0" xfId="0" applyFont="1" applyBorder="1" applyAlignment="1">
      <alignment horizontal="center" vertical="center"/>
    </xf>
    <xf numFmtId="1" fontId="10" fillId="0" borderId="0" xfId="59" applyNumberFormat="1" applyFont="1">
      <alignment/>
      <protection/>
    </xf>
    <xf numFmtId="3" fontId="10" fillId="0" borderId="0" xfId="59" applyNumberFormat="1" applyFont="1">
      <alignment/>
      <protection/>
    </xf>
    <xf numFmtId="0" fontId="14" fillId="24" borderId="0" xfId="0" applyFont="1" applyFill="1" applyBorder="1" applyAlignment="1">
      <alignment horizontal="right" readingOrder="2"/>
    </xf>
    <xf numFmtId="0" fontId="10" fillId="0" borderId="0" xfId="61" applyFont="1">
      <alignment/>
      <protection/>
    </xf>
    <xf numFmtId="0" fontId="10" fillId="0" borderId="0" xfId="61" applyFont="1" applyAlignment="1">
      <alignment wrapText="1"/>
      <protection/>
    </xf>
    <xf numFmtId="0" fontId="10" fillId="24" borderId="0" xfId="59" applyFont="1" applyFill="1">
      <alignment/>
      <protection/>
    </xf>
    <xf numFmtId="196" fontId="10" fillId="0" borderId="0" xfId="59" applyNumberFormat="1" applyFont="1">
      <alignment/>
      <protection/>
    </xf>
    <xf numFmtId="0" fontId="10" fillId="24" borderId="0" xfId="59" applyNumberFormat="1" applyFont="1" applyFill="1">
      <alignment/>
      <protection/>
    </xf>
    <xf numFmtId="10" fontId="10" fillId="0" borderId="0" xfId="67" applyNumberFormat="1" applyFont="1" applyAlignment="1">
      <alignment/>
    </xf>
    <xf numFmtId="179" fontId="10" fillId="0" borderId="0" xfId="42" applyFont="1" applyAlignment="1">
      <alignment/>
    </xf>
    <xf numFmtId="2" fontId="10" fillId="0" borderId="0" xfId="59" applyNumberFormat="1" applyFont="1" applyAlignment="1">
      <alignment horizontal="center"/>
      <protection/>
    </xf>
    <xf numFmtId="197" fontId="10" fillId="0" borderId="0" xfId="59" applyNumberFormat="1" applyFont="1" applyAlignment="1">
      <alignment horizontal="center"/>
      <protection/>
    </xf>
    <xf numFmtId="10" fontId="10" fillId="0" borderId="0" xfId="59" applyNumberFormat="1" applyFont="1">
      <alignment/>
      <protection/>
    </xf>
    <xf numFmtId="10" fontId="10" fillId="0" borderId="0" xfId="59" applyNumberFormat="1" applyFont="1" applyFill="1">
      <alignment/>
      <protection/>
    </xf>
    <xf numFmtId="0" fontId="10" fillId="0" borderId="0" xfId="59" applyNumberFormat="1" applyFont="1" applyFill="1">
      <alignment/>
      <protection/>
    </xf>
    <xf numFmtId="0" fontId="19" fillId="24" borderId="10" xfId="59" applyFont="1" applyFill="1" applyBorder="1">
      <alignment/>
      <protection/>
    </xf>
    <xf numFmtId="0" fontId="10" fillId="0" borderId="11" xfId="59" applyFont="1" applyBorder="1">
      <alignment/>
      <protection/>
    </xf>
    <xf numFmtId="1" fontId="10" fillId="0" borderId="0" xfId="59" applyNumberFormat="1" applyFont="1" applyBorder="1" applyAlignment="1">
      <alignment horizontal="center"/>
      <protection/>
    </xf>
    <xf numFmtId="1" fontId="10" fillId="0" borderId="12" xfId="59" applyNumberFormat="1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10" fillId="0" borderId="12" xfId="59" applyFont="1" applyBorder="1" applyAlignment="1">
      <alignment horizontal="center"/>
      <protection/>
    </xf>
    <xf numFmtId="0" fontId="19" fillId="24" borderId="11" xfId="59" applyFont="1" applyFill="1" applyBorder="1">
      <alignment/>
      <protection/>
    </xf>
    <xf numFmtId="3" fontId="10" fillId="0" borderId="0" xfId="59" applyNumberFormat="1" applyFont="1" applyBorder="1" applyAlignment="1">
      <alignment horizontal="center"/>
      <protection/>
    </xf>
    <xf numFmtId="0" fontId="15" fillId="24" borderId="0" xfId="0" applyFont="1" applyFill="1" applyBorder="1" applyAlignment="1">
      <alignment horizontal="right" readingOrder="2"/>
    </xf>
    <xf numFmtId="0" fontId="10" fillId="0" borderId="0" xfId="59" applyFont="1" applyAlignment="1">
      <alignment readingOrder="1"/>
      <protection/>
    </xf>
    <xf numFmtId="0" fontId="10" fillId="0" borderId="0" xfId="59" applyFont="1" applyBorder="1">
      <alignment/>
      <protection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readingOrder="1"/>
    </xf>
    <xf numFmtId="197" fontId="9" fillId="0" borderId="0" xfId="0" applyNumberFormat="1" applyFont="1" applyAlignment="1">
      <alignment horizontal="left" vertical="center" wrapText="1" readingOrder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readingOrder="2"/>
      <protection/>
    </xf>
    <xf numFmtId="0" fontId="15" fillId="0" borderId="0" xfId="62" applyFont="1" applyBorder="1" applyAlignment="1">
      <alignment horizontal="center" readingOrder="2"/>
      <protection/>
    </xf>
    <xf numFmtId="0" fontId="24" fillId="0" borderId="0" xfId="62" applyFont="1">
      <alignment vertical="top"/>
      <protection/>
    </xf>
    <xf numFmtId="0" fontId="10" fillId="0" borderId="0" xfId="62" applyFont="1" applyAlignment="1">
      <alignment vertical="center"/>
      <protection/>
    </xf>
    <xf numFmtId="0" fontId="13" fillId="0" borderId="0" xfId="0" applyFont="1" applyAlignment="1">
      <alignment horizontal="center" vertical="center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9" fillId="24" borderId="0" xfId="59" applyFont="1" applyFill="1">
      <alignment/>
      <protection/>
    </xf>
    <xf numFmtId="49" fontId="10" fillId="0" borderId="0" xfId="59" applyNumberFormat="1" applyFont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44" fillId="0" borderId="0" xfId="0" applyFont="1" applyBorder="1" applyAlignment="1">
      <alignment horizontal="right" readingOrder="1"/>
    </xf>
    <xf numFmtId="0" fontId="13" fillId="25" borderId="13" xfId="0" applyFont="1" applyFill="1" applyBorder="1" applyAlignment="1">
      <alignment horizontal="center" vertical="center"/>
    </xf>
    <xf numFmtId="49" fontId="10" fillId="0" borderId="14" xfId="59" applyNumberFormat="1" applyFont="1" applyBorder="1" applyAlignment="1">
      <alignment horizontal="center"/>
      <protection/>
    </xf>
    <xf numFmtId="49" fontId="10" fillId="0" borderId="0" xfId="59" applyNumberFormat="1" applyFont="1" applyBorder="1" applyAlignment="1">
      <alignment horizontal="center"/>
      <protection/>
    </xf>
    <xf numFmtId="0" fontId="10" fillId="0" borderId="0" xfId="59" applyFont="1" applyAlignment="1">
      <alignment wrapText="1"/>
      <protection/>
    </xf>
    <xf numFmtId="0" fontId="10" fillId="0" borderId="0" xfId="0" applyFont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/>
    </xf>
    <xf numFmtId="0" fontId="10" fillId="0" borderId="0" xfId="60" applyFont="1">
      <alignment/>
      <protection/>
    </xf>
    <xf numFmtId="49" fontId="10" fillId="0" borderId="15" xfId="59" applyNumberFormat="1" applyFont="1" applyBorder="1" applyAlignment="1">
      <alignment horizontal="center"/>
      <protection/>
    </xf>
    <xf numFmtId="49" fontId="10" fillId="0" borderId="12" xfId="59" applyNumberFormat="1" applyFont="1" applyBorder="1" applyAlignment="1">
      <alignment horizontal="center"/>
      <protection/>
    </xf>
    <xf numFmtId="0" fontId="45" fillId="0" borderId="0" xfId="0" applyNumberFormat="1" applyFont="1" applyBorder="1" applyAlignment="1">
      <alignment horizontal="right" readingOrder="1"/>
    </xf>
    <xf numFmtId="3" fontId="45" fillId="0" borderId="16" xfId="0" applyNumberFormat="1" applyFont="1" applyBorder="1" applyAlignment="1">
      <alignment horizontal="right" readingOrder="2"/>
    </xf>
    <xf numFmtId="0" fontId="45" fillId="0" borderId="0" xfId="0" applyNumberFormat="1" applyFont="1" applyBorder="1" applyAlignment="1">
      <alignment horizontal="right" readingOrder="2"/>
    </xf>
    <xf numFmtId="0" fontId="10" fillId="0" borderId="0" xfId="0" applyNumberFormat="1" applyFont="1" applyBorder="1" applyAlignment="1">
      <alignment horizontal="right" vertical="center" indent="1"/>
    </xf>
    <xf numFmtId="0" fontId="13" fillId="0" borderId="0" xfId="0" applyFont="1" applyBorder="1" applyAlignment="1">
      <alignment horizontal="left" vertical="center" readingOrder="2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readingOrder="2"/>
    </xf>
    <xf numFmtId="0" fontId="10" fillId="0" borderId="0" xfId="0" applyFont="1" applyBorder="1" applyAlignment="1">
      <alignment horizontal="right" vertical="center" indent="2"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/>
    </xf>
    <xf numFmtId="0" fontId="13" fillId="0" borderId="17" xfId="0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right" vertical="center" indent="2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 indent="1"/>
    </xf>
    <xf numFmtId="3" fontId="13" fillId="0" borderId="0" xfId="0" applyNumberFormat="1" applyFont="1" applyAlignment="1">
      <alignment horizontal="right" vertical="center" indent="2"/>
    </xf>
    <xf numFmtId="0" fontId="13" fillId="0" borderId="0" xfId="0" applyFont="1" applyAlignment="1">
      <alignment horizontal="left" vertical="center" indent="1"/>
    </xf>
    <xf numFmtId="0" fontId="13" fillId="0" borderId="0" xfId="0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horizontal="right" vertical="center" indent="2"/>
    </xf>
    <xf numFmtId="3" fontId="13" fillId="0" borderId="0" xfId="0" applyNumberFormat="1" applyFont="1" applyBorder="1" applyAlignment="1">
      <alignment horizontal="right" vertical="center" indent="2"/>
    </xf>
    <xf numFmtId="0" fontId="13" fillId="0" borderId="0" xfId="0" applyFont="1" applyBorder="1" applyAlignment="1">
      <alignment horizontal="left" vertical="center" indent="1"/>
    </xf>
    <xf numFmtId="0" fontId="20" fillId="0" borderId="18" xfId="0" applyFont="1" applyBorder="1" applyAlignment="1">
      <alignment horizontal="right" vertical="center"/>
    </xf>
    <xf numFmtId="0" fontId="20" fillId="0" borderId="18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 readingOrder="2"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 indent="2"/>
    </xf>
    <xf numFmtId="2" fontId="10" fillId="0" borderId="0" xfId="0" applyNumberFormat="1" applyFont="1" applyBorder="1" applyAlignment="1">
      <alignment horizontal="right" vertical="center" indent="2"/>
    </xf>
    <xf numFmtId="4" fontId="10" fillId="0" borderId="0" xfId="0" applyNumberFormat="1" applyFont="1" applyAlignment="1">
      <alignment horizontal="right" vertical="center" indent="2"/>
    </xf>
    <xf numFmtId="2" fontId="10" fillId="0" borderId="0" xfId="0" applyNumberFormat="1" applyFont="1" applyAlignment="1">
      <alignment horizontal="right" vertical="center" indent="2"/>
    </xf>
    <xf numFmtId="0" fontId="10" fillId="0" borderId="0" xfId="0" applyFont="1" applyAlignment="1">
      <alignment horizontal="right" vertical="center" indent="2"/>
    </xf>
    <xf numFmtId="0" fontId="24" fillId="0" borderId="0" xfId="62" applyFont="1" applyAlignment="1">
      <alignment vertical="center"/>
      <protection/>
    </xf>
    <xf numFmtId="0" fontId="24" fillId="0" borderId="0" xfId="62" applyFont="1" applyAlignment="1">
      <alignment horizontal="right" indent="2" readingOrder="2"/>
      <protection/>
    </xf>
    <xf numFmtId="0" fontId="10" fillId="0" borderId="0" xfId="62" applyFont="1" applyAlignment="1">
      <alignment horizontal="right" indent="6"/>
      <protection/>
    </xf>
    <xf numFmtId="0" fontId="21" fillId="0" borderId="0" xfId="0" applyFont="1" applyAlignment="1">
      <alignment horizontal="centerContinuous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3" fillId="25" borderId="19" xfId="0" applyFont="1" applyFill="1" applyBorder="1" applyAlignment="1">
      <alignment horizontal="center" vertical="center"/>
    </xf>
    <xf numFmtId="0" fontId="13" fillId="25" borderId="20" xfId="0" applyFont="1" applyFill="1" applyBorder="1" applyAlignment="1">
      <alignment horizontal="center" vertical="top"/>
    </xf>
    <xf numFmtId="0" fontId="13" fillId="25" borderId="21" xfId="0" applyFont="1" applyFill="1" applyBorder="1" applyAlignment="1">
      <alignment horizontal="center" vertical="top"/>
    </xf>
    <xf numFmtId="0" fontId="13" fillId="25" borderId="0" xfId="0" applyFont="1" applyFill="1" applyAlignment="1">
      <alignment horizontal="center" vertical="center"/>
    </xf>
    <xf numFmtId="3" fontId="10" fillId="25" borderId="0" xfId="0" applyNumberFormat="1" applyFont="1" applyFill="1" applyAlignment="1">
      <alignment horizontal="right" vertical="center" indent="7"/>
    </xf>
    <xf numFmtId="3" fontId="13" fillId="25" borderId="0" xfId="0" applyNumberFormat="1" applyFont="1" applyFill="1" applyAlignment="1">
      <alignment horizontal="right" vertical="center" indent="7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13" fillId="25" borderId="22" xfId="0" applyFont="1" applyFill="1" applyBorder="1" applyAlignment="1">
      <alignment horizontal="centerContinuous" vertical="center"/>
    </xf>
    <xf numFmtId="0" fontId="13" fillId="25" borderId="23" xfId="0" applyFont="1" applyFill="1" applyBorder="1" applyAlignment="1">
      <alignment horizontal="center" vertical="center"/>
    </xf>
    <xf numFmtId="0" fontId="13" fillId="25" borderId="24" xfId="0" applyFont="1" applyFill="1" applyBorder="1" applyAlignment="1">
      <alignment horizontal="center" vertical="center"/>
    </xf>
    <xf numFmtId="0" fontId="13" fillId="25" borderId="21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49" fontId="13" fillId="25" borderId="0" xfId="0" applyNumberFormat="1" applyFont="1" applyFill="1" applyAlignment="1">
      <alignment horizontal="center" vertical="center"/>
    </xf>
    <xf numFmtId="3" fontId="10" fillId="25" borderId="0" xfId="0" applyNumberFormat="1" applyFont="1" applyFill="1" applyBorder="1" applyAlignment="1">
      <alignment horizontal="right" vertical="center" indent="1"/>
    </xf>
    <xf numFmtId="3" fontId="13" fillId="25" borderId="0" xfId="0" applyNumberFormat="1" applyFont="1" applyFill="1" applyBorder="1" applyAlignment="1">
      <alignment horizontal="right" vertical="center" indent="1"/>
    </xf>
    <xf numFmtId="0" fontId="13" fillId="0" borderId="0" xfId="62" applyFont="1" applyAlignment="1">
      <alignment vertical="center"/>
      <protection/>
    </xf>
    <xf numFmtId="0" fontId="43" fillId="0" borderId="0" xfId="62" applyFont="1" applyAlignment="1">
      <alignment horizontal="right" readingOrder="2"/>
      <protection/>
    </xf>
    <xf numFmtId="0" fontId="43" fillId="0" borderId="0" xfId="62" applyFont="1">
      <alignment vertical="top"/>
      <protection/>
    </xf>
    <xf numFmtId="0" fontId="9" fillId="0" borderId="0" xfId="62" applyFont="1" applyAlignment="1">
      <alignment horizontal="left" readingOrder="1"/>
      <protection/>
    </xf>
    <xf numFmtId="0" fontId="9" fillId="0" borderId="0" xfId="62" applyFont="1" applyAlignment="1">
      <alignment/>
      <protection/>
    </xf>
    <xf numFmtId="0" fontId="5" fillId="0" borderId="0" xfId="62" applyFont="1" applyAlignment="1">
      <alignment/>
      <protection/>
    </xf>
    <xf numFmtId="0" fontId="43" fillId="0" borderId="0" xfId="62" applyFont="1" applyAlignment="1">
      <alignment horizontal="right" vertical="top" wrapText="1" readingOrder="2"/>
      <protection/>
    </xf>
    <xf numFmtId="0" fontId="15" fillId="25" borderId="24" xfId="62" applyFont="1" applyFill="1" applyBorder="1" applyAlignment="1">
      <alignment horizontal="center" vertical="center" wrapText="1" readingOrder="2"/>
      <protection/>
    </xf>
    <xf numFmtId="0" fontId="13" fillId="25" borderId="23" xfId="62" applyFont="1" applyFill="1" applyBorder="1" applyAlignment="1">
      <alignment horizontal="center" vertical="center"/>
      <protection/>
    </xf>
    <xf numFmtId="0" fontId="13" fillId="25" borderId="25" xfId="0" applyFont="1" applyFill="1" applyBorder="1" applyAlignment="1">
      <alignment horizontal="center" vertical="center"/>
    </xf>
    <xf numFmtId="0" fontId="13" fillId="25" borderId="26" xfId="0" applyFont="1" applyFill="1" applyBorder="1" applyAlignment="1">
      <alignment horizontal="center"/>
    </xf>
    <xf numFmtId="0" fontId="13" fillId="25" borderId="20" xfId="0" applyFont="1" applyFill="1" applyBorder="1" applyAlignment="1">
      <alignment horizontal="center" vertical="center"/>
    </xf>
    <xf numFmtId="2" fontId="13" fillId="25" borderId="0" xfId="0" applyNumberFormat="1" applyFont="1" applyFill="1" applyAlignment="1">
      <alignment horizontal="right" vertical="center" indent="1"/>
    </xf>
    <xf numFmtId="2" fontId="13" fillId="25" borderId="0" xfId="0" applyNumberFormat="1" applyFont="1" applyFill="1" applyAlignment="1">
      <alignment horizontal="left" vertical="center" indent="2"/>
    </xf>
    <xf numFmtId="0" fontId="13" fillId="0" borderId="0" xfId="0" applyFont="1" applyAlignment="1">
      <alignment horizontal="right" vertical="center" wrapText="1" indent="1"/>
    </xf>
    <xf numFmtId="0" fontId="13" fillId="25" borderId="19" xfId="0" applyFont="1" applyFill="1" applyBorder="1" applyAlignment="1">
      <alignment horizontal="center"/>
    </xf>
    <xf numFmtId="0" fontId="13" fillId="25" borderId="27" xfId="0" applyFont="1" applyFill="1" applyBorder="1" applyAlignment="1">
      <alignment horizontal="center" vertical="center"/>
    </xf>
    <xf numFmtId="0" fontId="13" fillId="25" borderId="0" xfId="0" applyFont="1" applyFill="1" applyAlignment="1">
      <alignment horizontal="right" vertical="center" wrapText="1" indent="1"/>
    </xf>
    <xf numFmtId="3" fontId="10" fillId="25" borderId="0" xfId="0" applyNumberFormat="1" applyFont="1" applyFill="1" applyAlignment="1">
      <alignment horizontal="right" vertical="center" indent="2"/>
    </xf>
    <xf numFmtId="3" fontId="13" fillId="25" borderId="0" xfId="0" applyNumberFormat="1" applyFont="1" applyFill="1" applyAlignment="1">
      <alignment horizontal="right" vertical="center" indent="2"/>
    </xf>
    <xf numFmtId="4" fontId="10" fillId="25" borderId="0" xfId="0" applyNumberFormat="1" applyFont="1" applyFill="1" applyAlignment="1">
      <alignment horizontal="right" vertical="center" indent="2"/>
    </xf>
    <xf numFmtId="2" fontId="10" fillId="25" borderId="0" xfId="0" applyNumberFormat="1" applyFont="1" applyFill="1" applyAlignment="1">
      <alignment horizontal="right" vertical="center" indent="2"/>
    </xf>
    <xf numFmtId="0" fontId="10" fillId="25" borderId="0" xfId="0" applyFont="1" applyFill="1" applyBorder="1" applyAlignment="1">
      <alignment horizontal="right" vertical="center" indent="2"/>
    </xf>
    <xf numFmtId="0" fontId="13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 wrapText="1"/>
    </xf>
    <xf numFmtId="0" fontId="13" fillId="25" borderId="0" xfId="0" applyFont="1" applyFill="1" applyAlignment="1">
      <alignment horizontal="center" vertical="center" wrapText="1"/>
    </xf>
    <xf numFmtId="0" fontId="13" fillId="25" borderId="19" xfId="0" applyFont="1" applyFill="1" applyBorder="1" applyAlignment="1">
      <alignment horizontal="left" vertical="center"/>
    </xf>
    <xf numFmtId="0" fontId="13" fillId="25" borderId="28" xfId="0" applyFont="1" applyFill="1" applyBorder="1" applyAlignment="1">
      <alignment horizontal="right" vertical="center"/>
    </xf>
    <xf numFmtId="0" fontId="13" fillId="25" borderId="25" xfId="0" applyFont="1" applyFill="1" applyBorder="1" applyAlignment="1">
      <alignment horizontal="right" vertical="center"/>
    </xf>
    <xf numFmtId="0" fontId="13" fillId="25" borderId="27" xfId="0" applyFont="1" applyFill="1" applyBorder="1" applyAlignment="1">
      <alignment horizontal="left" vertical="center"/>
    </xf>
    <xf numFmtId="0" fontId="13" fillId="25" borderId="20" xfId="0" applyFont="1" applyFill="1" applyBorder="1" applyAlignment="1">
      <alignment horizontal="right" vertical="center"/>
    </xf>
    <xf numFmtId="0" fontId="13" fillId="25" borderId="13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 readingOrder="1"/>
    </xf>
    <xf numFmtId="0" fontId="13" fillId="25" borderId="0" xfId="0" applyFont="1" applyFill="1" applyBorder="1" applyAlignment="1">
      <alignment horizontal="right" vertical="center" readingOrder="1"/>
    </xf>
    <xf numFmtId="0" fontId="13" fillId="25" borderId="0" xfId="0" applyFont="1" applyFill="1" applyBorder="1" applyAlignment="1">
      <alignment horizontal="left" vertical="center"/>
    </xf>
    <xf numFmtId="0" fontId="13" fillId="25" borderId="17" xfId="0" applyFont="1" applyFill="1" applyBorder="1" applyAlignment="1">
      <alignment horizontal="right" vertical="center" readingOrder="1"/>
    </xf>
    <xf numFmtId="0" fontId="13" fillId="25" borderId="17" xfId="0" applyFont="1" applyFill="1" applyBorder="1" applyAlignment="1">
      <alignment horizontal="left" vertical="center"/>
    </xf>
    <xf numFmtId="0" fontId="13" fillId="25" borderId="29" xfId="0" applyFont="1" applyFill="1" applyBorder="1" applyAlignment="1">
      <alignment horizontal="right" vertical="center" readingOrder="1"/>
    </xf>
    <xf numFmtId="0" fontId="13" fillId="25" borderId="29" xfId="0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centerContinuous" vertical="center"/>
    </xf>
    <xf numFmtId="0" fontId="21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right" vertical="center" readingOrder="2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13" fillId="25" borderId="0" xfId="0" applyFont="1" applyFill="1" applyAlignment="1">
      <alignment horizontal="left" vertical="center" indent="1"/>
    </xf>
    <xf numFmtId="0" fontId="10" fillId="25" borderId="19" xfId="0" applyFont="1" applyFill="1" applyBorder="1" applyAlignment="1">
      <alignment vertical="center"/>
    </xf>
    <xf numFmtId="0" fontId="10" fillId="25" borderId="28" xfId="0" applyFont="1" applyFill="1" applyBorder="1" applyAlignment="1">
      <alignment vertical="center"/>
    </xf>
    <xf numFmtId="0" fontId="10" fillId="25" borderId="20" xfId="0" applyFont="1" applyFill="1" applyBorder="1" applyAlignment="1">
      <alignment vertical="center"/>
    </xf>
    <xf numFmtId="0" fontId="13" fillId="25" borderId="0" xfId="0" applyFont="1" applyFill="1" applyAlignment="1">
      <alignment horizontal="right" vertical="center" indent="1"/>
    </xf>
    <xf numFmtId="0" fontId="13" fillId="25" borderId="29" xfId="0" applyFont="1" applyFill="1" applyBorder="1" applyAlignment="1">
      <alignment horizontal="right" vertical="center" indent="1"/>
    </xf>
    <xf numFmtId="3" fontId="10" fillId="25" borderId="29" xfId="0" applyNumberFormat="1" applyFont="1" applyFill="1" applyBorder="1" applyAlignment="1">
      <alignment horizontal="right" vertical="center" indent="2"/>
    </xf>
    <xf numFmtId="3" fontId="13" fillId="25" borderId="29" xfId="0" applyNumberFormat="1" applyFont="1" applyFill="1" applyBorder="1" applyAlignment="1">
      <alignment horizontal="right" vertical="center" indent="2"/>
    </xf>
    <xf numFmtId="0" fontId="13" fillId="25" borderId="29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readingOrder="1"/>
    </xf>
    <xf numFmtId="0" fontId="25" fillId="0" borderId="0" xfId="63">
      <alignment/>
      <protection/>
    </xf>
    <xf numFmtId="0" fontId="13" fillId="25" borderId="20" xfId="0" applyFont="1" applyFill="1" applyBorder="1" applyAlignment="1">
      <alignment horizontal="right" vertical="center" indent="1"/>
    </xf>
    <xf numFmtId="0" fontId="13" fillId="25" borderId="13" xfId="0" applyFont="1" applyFill="1" applyBorder="1" applyAlignment="1">
      <alignment horizontal="left" vertical="center" indent="1"/>
    </xf>
    <xf numFmtId="0" fontId="25" fillId="0" borderId="0" xfId="63" applyAlignment="1">
      <alignment horizontal="right" vertical="center" indent="5"/>
      <protection/>
    </xf>
    <xf numFmtId="197" fontId="18" fillId="0" borderId="0" xfId="0" applyNumberFormat="1" applyFont="1" applyAlignment="1">
      <alignment horizontal="left" vertical="center" wrapText="1" readingOrder="1"/>
    </xf>
    <xf numFmtId="0" fontId="24" fillId="0" borderId="0" xfId="63" applyFont="1">
      <alignment/>
      <protection/>
    </xf>
    <xf numFmtId="0" fontId="24" fillId="0" borderId="0" xfId="63" applyFont="1" applyBorder="1" applyAlignment="1">
      <alignment/>
      <protection/>
    </xf>
    <xf numFmtId="0" fontId="24" fillId="0" borderId="0" xfId="63" applyFont="1" applyAlignment="1">
      <alignment horizontal="right" vertical="center" indent="5"/>
      <protection/>
    </xf>
    <xf numFmtId="0" fontId="53" fillId="0" borderId="0" xfId="63" applyFont="1">
      <alignment/>
      <protection/>
    </xf>
    <xf numFmtId="0" fontId="54" fillId="0" borderId="0" xfId="63" applyFont="1">
      <alignment/>
      <protection/>
    </xf>
    <xf numFmtId="0" fontId="21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25" fillId="0" borderId="0" xfId="64">
      <alignment/>
      <protection/>
    </xf>
    <xf numFmtId="0" fontId="25" fillId="0" borderId="0" xfId="64" applyAlignment="1">
      <alignment vertical="center"/>
      <protection/>
    </xf>
    <xf numFmtId="49" fontId="9" fillId="0" borderId="0" xfId="0" applyNumberFormat="1" applyFont="1" applyAlignment="1">
      <alignment vertical="center" readingOrder="2"/>
    </xf>
    <xf numFmtId="0" fontId="55" fillId="0" borderId="0" xfId="0" applyFont="1" applyAlignment="1">
      <alignment vertical="center"/>
    </xf>
    <xf numFmtId="0" fontId="55" fillId="0" borderId="0" xfId="0" applyFont="1" applyAlignment="1" quotePrefix="1">
      <alignment vertical="center"/>
    </xf>
    <xf numFmtId="0" fontId="58" fillId="0" borderId="0" xfId="0" applyFont="1" applyAlignment="1" quotePrefix="1">
      <alignment vertical="center"/>
    </xf>
    <xf numFmtId="0" fontId="59" fillId="0" borderId="0" xfId="0" applyFont="1" applyAlignment="1">
      <alignment vertical="center"/>
    </xf>
    <xf numFmtId="0" fontId="24" fillId="0" borderId="0" xfId="63" applyFont="1" applyAlignment="1">
      <alignment vertical="top" wrapText="1"/>
      <protection/>
    </xf>
    <xf numFmtId="0" fontId="13" fillId="25" borderId="0" xfId="0" applyFont="1" applyFill="1" applyBorder="1" applyAlignment="1">
      <alignment horizontal="right" vertical="center" readingOrder="2"/>
    </xf>
    <xf numFmtId="0" fontId="60" fillId="0" borderId="0" xfId="0" applyFont="1" applyAlignment="1">
      <alignment horizontal="right" vertical="center" readingOrder="2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4" fillId="0" borderId="0" xfId="64" applyFont="1">
      <alignment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26" borderId="0" xfId="0" applyFont="1" applyFill="1" applyAlignment="1">
      <alignment vertical="center"/>
    </xf>
    <xf numFmtId="0" fontId="0" fillId="26" borderId="0" xfId="0" applyFont="1" applyFill="1" applyAlignment="1">
      <alignment vertical="center"/>
    </xf>
    <xf numFmtId="0" fontId="0" fillId="0" borderId="0" xfId="0" applyBorder="1" applyAlignment="1">
      <alignment/>
    </xf>
    <xf numFmtId="0" fontId="68" fillId="0" borderId="0" xfId="0" applyFont="1" applyBorder="1" applyAlignment="1">
      <alignment horizontal="center" readingOrder="1"/>
    </xf>
    <xf numFmtId="194" fontId="10" fillId="0" borderId="0" xfId="59" applyNumberFormat="1" applyFont="1">
      <alignment/>
      <protection/>
    </xf>
    <xf numFmtId="0" fontId="58" fillId="25" borderId="19" xfId="0" applyFont="1" applyFill="1" applyBorder="1" applyAlignment="1">
      <alignment horizontal="left" vertical="center"/>
    </xf>
    <xf numFmtId="0" fontId="58" fillId="25" borderId="28" xfId="0" applyFont="1" applyFill="1" applyBorder="1" applyAlignment="1">
      <alignment horizontal="right" vertical="center"/>
    </xf>
    <xf numFmtId="0" fontId="58" fillId="25" borderId="20" xfId="0" applyFont="1" applyFill="1" applyBorder="1" applyAlignment="1">
      <alignment horizontal="right" vertical="center"/>
    </xf>
    <xf numFmtId="0" fontId="58" fillId="25" borderId="13" xfId="0" applyFont="1" applyFill="1" applyBorder="1" applyAlignment="1">
      <alignment horizontal="left" vertical="center"/>
    </xf>
    <xf numFmtId="0" fontId="70" fillId="25" borderId="22" xfId="63" applyFont="1" applyFill="1" applyBorder="1" applyAlignment="1">
      <alignment horizontal="center" vertical="center"/>
      <protection/>
    </xf>
    <xf numFmtId="0" fontId="70" fillId="25" borderId="23" xfId="63" applyFont="1" applyFill="1" applyBorder="1" applyAlignment="1">
      <alignment horizontal="center" vertical="center"/>
      <protection/>
    </xf>
    <xf numFmtId="0" fontId="58" fillId="0" borderId="0" xfId="0" applyFont="1" applyAlignment="1">
      <alignment horizontal="right" vertical="center"/>
    </xf>
    <xf numFmtId="0" fontId="67" fillId="0" borderId="0" xfId="62" applyFont="1" applyBorder="1" applyAlignment="1">
      <alignment horizontal="right" vertical="center" wrapText="1" indent="1" readingOrder="2"/>
      <protection/>
    </xf>
    <xf numFmtId="0" fontId="61" fillId="0" borderId="0" xfId="62" applyFont="1" applyAlignment="1">
      <alignment horizontal="left" vertical="center" wrapText="1" indent="1"/>
      <protection/>
    </xf>
    <xf numFmtId="0" fontId="61" fillId="25" borderId="0" xfId="62" applyFont="1" applyFill="1" applyAlignment="1">
      <alignment horizontal="right" vertical="center" indent="1"/>
      <protection/>
    </xf>
    <xf numFmtId="0" fontId="61" fillId="25" borderId="0" xfId="62" applyFont="1" applyFill="1" applyAlignment="1">
      <alignment horizontal="left" vertical="center" wrapText="1" indent="1"/>
      <protection/>
    </xf>
    <xf numFmtId="0" fontId="61" fillId="0" borderId="17" xfId="62" applyFont="1" applyBorder="1" applyAlignment="1">
      <alignment horizontal="center" vertical="center"/>
      <protection/>
    </xf>
    <xf numFmtId="0" fontId="61" fillId="0" borderId="17" xfId="62" applyFont="1" applyBorder="1" applyAlignment="1">
      <alignment horizontal="center" vertical="center" wrapText="1"/>
      <protection/>
    </xf>
    <xf numFmtId="0" fontId="67" fillId="26" borderId="18" xfId="63" applyFont="1" applyFill="1" applyBorder="1" applyAlignment="1">
      <alignment horizontal="right" vertical="center" indent="5"/>
      <protection/>
    </xf>
    <xf numFmtId="16" fontId="100" fillId="27" borderId="0" xfId="63" applyNumberFormat="1" applyFont="1" applyFill="1" applyBorder="1" applyAlignment="1">
      <alignment horizontal="right" vertical="center" indent="5"/>
      <protection/>
    </xf>
    <xf numFmtId="16" fontId="67" fillId="26" borderId="0" xfId="63" applyNumberFormat="1" applyFont="1" applyFill="1" applyBorder="1" applyAlignment="1">
      <alignment horizontal="right" vertical="center" indent="5"/>
      <protection/>
    </xf>
    <xf numFmtId="16" fontId="67" fillId="27" borderId="0" xfId="63" applyNumberFormat="1" applyFont="1" applyFill="1" applyBorder="1" applyAlignment="1">
      <alignment horizontal="right" vertical="center" indent="5"/>
      <protection/>
    </xf>
    <xf numFmtId="0" fontId="67" fillId="26" borderId="0" xfId="63" applyFont="1" applyFill="1" applyBorder="1" applyAlignment="1">
      <alignment horizontal="right" vertical="center" indent="5"/>
      <protection/>
    </xf>
    <xf numFmtId="0" fontId="58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0" fontId="61" fillId="25" borderId="0" xfId="0" applyFont="1" applyFill="1" applyBorder="1" applyAlignment="1">
      <alignment horizontal="right" vertical="center" indent="2" readingOrder="2"/>
    </xf>
    <xf numFmtId="0" fontId="61" fillId="25" borderId="0" xfId="0" applyFont="1" applyFill="1" applyBorder="1" applyAlignment="1">
      <alignment horizontal="left" vertical="center"/>
    </xf>
    <xf numFmtId="0" fontId="61" fillId="0" borderId="0" xfId="0" applyFont="1" applyBorder="1" applyAlignment="1">
      <alignment horizontal="right" vertical="center" indent="2" readingOrder="2"/>
    </xf>
    <xf numFmtId="0" fontId="61" fillId="0" borderId="0" xfId="0" applyFont="1" applyBorder="1" applyAlignment="1">
      <alignment horizontal="left" vertical="center"/>
    </xf>
    <xf numFmtId="0" fontId="58" fillId="25" borderId="0" xfId="0" applyFont="1" applyFill="1" applyBorder="1" applyAlignment="1">
      <alignment horizontal="right" vertical="center"/>
    </xf>
    <xf numFmtId="0" fontId="58" fillId="25" borderId="0" xfId="0" applyFont="1" applyFill="1" applyBorder="1" applyAlignment="1">
      <alignment horizontal="left" vertical="center"/>
    </xf>
    <xf numFmtId="0" fontId="13" fillId="25" borderId="29" xfId="0" applyFont="1" applyFill="1" applyBorder="1" applyAlignment="1">
      <alignment horizontal="right" vertical="center" wrapText="1" indent="1"/>
    </xf>
    <xf numFmtId="4" fontId="10" fillId="25" borderId="29" xfId="0" applyNumberFormat="1" applyFont="1" applyFill="1" applyBorder="1" applyAlignment="1">
      <alignment horizontal="right" vertical="center" indent="2"/>
    </xf>
    <xf numFmtId="3" fontId="10" fillId="25" borderId="29" xfId="0" applyNumberFormat="1" applyFont="1" applyFill="1" applyBorder="1" applyAlignment="1">
      <alignment horizontal="center" vertical="center"/>
    </xf>
    <xf numFmtId="2" fontId="10" fillId="25" borderId="29" xfId="0" applyNumberFormat="1" applyFont="1" applyFill="1" applyBorder="1" applyAlignment="1">
      <alignment horizontal="right" vertical="center" indent="2"/>
    </xf>
    <xf numFmtId="0" fontId="66" fillId="0" borderId="0" xfId="0" applyNumberFormat="1" applyFont="1" applyBorder="1" applyAlignment="1">
      <alignment horizontal="right" vertical="center" indent="2"/>
    </xf>
    <xf numFmtId="0" fontId="65" fillId="0" borderId="0" xfId="0" applyNumberFormat="1" applyFont="1" applyBorder="1" applyAlignment="1">
      <alignment horizontal="right" vertical="center" indent="2"/>
    </xf>
    <xf numFmtId="0" fontId="66" fillId="25" borderId="0" xfId="0" applyNumberFormat="1" applyFont="1" applyFill="1" applyAlignment="1">
      <alignment horizontal="right" vertical="center" indent="2"/>
    </xf>
    <xf numFmtId="0" fontId="65" fillId="25" borderId="0" xfId="0" applyNumberFormat="1" applyFont="1" applyFill="1" applyAlignment="1">
      <alignment horizontal="right" vertical="center" indent="2"/>
    </xf>
    <xf numFmtId="0" fontId="66" fillId="0" borderId="0" xfId="0" applyNumberFormat="1" applyFont="1" applyAlignment="1">
      <alignment horizontal="right" vertical="center" indent="2"/>
    </xf>
    <xf numFmtId="0" fontId="65" fillId="0" borderId="0" xfId="0" applyNumberFormat="1" applyFont="1" applyAlignment="1">
      <alignment horizontal="right" vertical="center" indent="2"/>
    </xf>
    <xf numFmtId="195" fontId="65" fillId="0" borderId="17" xfId="0" applyNumberFormat="1" applyFont="1" applyBorder="1" applyAlignment="1">
      <alignment horizontal="right" vertical="center" indent="2"/>
    </xf>
    <xf numFmtId="0" fontId="66" fillId="0" borderId="0" xfId="0" applyFont="1" applyBorder="1" applyAlignment="1">
      <alignment horizontal="right" vertical="center" indent="1"/>
    </xf>
    <xf numFmtId="0" fontId="65" fillId="0" borderId="0" xfId="0" applyFont="1" applyBorder="1" applyAlignment="1">
      <alignment horizontal="right" vertical="center" indent="1"/>
    </xf>
    <xf numFmtId="195" fontId="66" fillId="25" borderId="0" xfId="0" applyNumberFormat="1" applyFont="1" applyFill="1" applyBorder="1" applyAlignment="1">
      <alignment horizontal="right" vertical="center" indent="1"/>
    </xf>
    <xf numFmtId="195" fontId="66" fillId="0" borderId="0" xfId="0" applyNumberFormat="1" applyFont="1" applyBorder="1" applyAlignment="1">
      <alignment horizontal="right" vertical="center" indent="1"/>
    </xf>
    <xf numFmtId="195" fontId="65" fillId="0" borderId="0" xfId="0" applyNumberFormat="1" applyFont="1" applyBorder="1" applyAlignment="1">
      <alignment horizontal="right" vertical="center" indent="1"/>
    </xf>
    <xf numFmtId="195" fontId="65" fillId="0" borderId="17" xfId="0" applyNumberFormat="1" applyFont="1" applyBorder="1" applyAlignment="1">
      <alignment horizontal="right" vertical="center" indent="1"/>
    </xf>
    <xf numFmtId="195" fontId="65" fillId="25" borderId="29" xfId="0" applyNumberFormat="1" applyFont="1" applyFill="1" applyBorder="1" applyAlignment="1">
      <alignment horizontal="right" vertical="center" indent="1"/>
    </xf>
    <xf numFmtId="195" fontId="10" fillId="0" borderId="0" xfId="59" applyNumberFormat="1" applyFont="1">
      <alignment/>
      <protection/>
    </xf>
    <xf numFmtId="3" fontId="67" fillId="0" borderId="0" xfId="62" applyNumberFormat="1" applyFont="1" applyBorder="1" applyAlignment="1">
      <alignment horizontal="center" vertical="center" wrapText="1"/>
      <protection/>
    </xf>
    <xf numFmtId="3" fontId="67" fillId="25" borderId="0" xfId="62" applyNumberFormat="1" applyFont="1" applyFill="1" applyBorder="1" applyAlignment="1">
      <alignment horizontal="center" vertical="center" wrapText="1"/>
      <protection/>
    </xf>
    <xf numFmtId="3" fontId="67" fillId="0" borderId="0" xfId="62" applyNumberFormat="1" applyFont="1" applyBorder="1" applyAlignment="1">
      <alignment horizontal="center" vertical="center" wrapText="1" readingOrder="2"/>
      <protection/>
    </xf>
    <xf numFmtId="3" fontId="61" fillId="25" borderId="0" xfId="62" applyNumberFormat="1" applyFont="1" applyFill="1" applyAlignment="1">
      <alignment horizontal="center" vertical="center"/>
      <protection/>
    </xf>
    <xf numFmtId="3" fontId="61" fillId="0" borderId="17" xfId="62" applyNumberFormat="1" applyFont="1" applyBorder="1" applyAlignment="1">
      <alignment horizontal="center" vertical="center"/>
      <protection/>
    </xf>
    <xf numFmtId="0" fontId="69" fillId="25" borderId="24" xfId="62" applyFont="1" applyFill="1" applyBorder="1" applyAlignment="1">
      <alignment horizontal="center" vertical="center" wrapText="1" readingOrder="2"/>
      <protection/>
    </xf>
    <xf numFmtId="0" fontId="69" fillId="25" borderId="22" xfId="62" applyFont="1" applyFill="1" applyBorder="1" applyAlignment="1">
      <alignment horizontal="center" vertical="center" wrapText="1" readingOrder="2"/>
      <protection/>
    </xf>
    <xf numFmtId="0" fontId="58" fillId="25" borderId="22" xfId="0" applyFont="1" applyFill="1" applyBorder="1" applyAlignment="1">
      <alignment horizontal="centerContinuous" vertical="center"/>
    </xf>
    <xf numFmtId="0" fontId="61" fillId="25" borderId="22" xfId="0" applyFont="1" applyFill="1" applyBorder="1" applyAlignment="1">
      <alignment horizontal="centerContinuous" vertical="center"/>
    </xf>
    <xf numFmtId="0" fontId="61" fillId="25" borderId="23" xfId="0" applyFont="1" applyFill="1" applyBorder="1" applyAlignment="1">
      <alignment horizontal="centerContinuous" vertical="center"/>
    </xf>
    <xf numFmtId="0" fontId="0" fillId="0" borderId="0" xfId="58" applyAlignment="1">
      <alignment vertical="center"/>
      <protection/>
    </xf>
    <xf numFmtId="0" fontId="10" fillId="0" borderId="0" xfId="58" applyFont="1" applyAlignment="1">
      <alignment vertical="center"/>
      <protection/>
    </xf>
    <xf numFmtId="0" fontId="10" fillId="0" borderId="0" xfId="58" applyFont="1" applyBorder="1" applyAlignment="1">
      <alignment vertical="center"/>
      <protection/>
    </xf>
    <xf numFmtId="0" fontId="13" fillId="0" borderId="0" xfId="58" applyFont="1" applyBorder="1" applyAlignment="1">
      <alignment horizontal="center" vertical="center"/>
      <protection/>
    </xf>
    <xf numFmtId="0" fontId="0" fillId="0" borderId="0" xfId="58" applyFont="1" applyAlignment="1">
      <alignment vertical="center"/>
      <protection/>
    </xf>
    <xf numFmtId="0" fontId="1" fillId="0" borderId="0" xfId="58" applyFont="1" applyBorder="1" applyAlignment="1">
      <alignment vertical="center"/>
      <protection/>
    </xf>
    <xf numFmtId="0" fontId="13" fillId="0" borderId="0" xfId="58" applyFont="1" applyBorder="1" applyAlignment="1">
      <alignment vertical="center"/>
      <protection/>
    </xf>
    <xf numFmtId="0" fontId="0" fillId="0" borderId="0" xfId="58" applyFont="1" applyBorder="1" applyAlignment="1">
      <alignment vertical="center"/>
      <protection/>
    </xf>
    <xf numFmtId="0" fontId="8" fillId="0" borderId="0" xfId="58" applyFont="1" applyBorder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0" fontId="13" fillId="0" borderId="0" xfId="58" applyFont="1" applyAlignment="1">
      <alignment horizontal="centerContinuous" vertical="center"/>
      <protection/>
    </xf>
    <xf numFmtId="0" fontId="51" fillId="0" borderId="0" xfId="58" applyFont="1" applyAlignment="1">
      <alignment vertical="center"/>
      <protection/>
    </xf>
    <xf numFmtId="0" fontId="46" fillId="0" borderId="0" xfId="58" applyFont="1" applyAlignment="1">
      <alignment vertical="center"/>
      <protection/>
    </xf>
    <xf numFmtId="0" fontId="21" fillId="0" borderId="0" xfId="58" applyFont="1" applyAlignment="1">
      <alignment horizontal="centerContinuous" vertical="center"/>
      <protection/>
    </xf>
    <xf numFmtId="0" fontId="47" fillId="0" borderId="0" xfId="58" applyFont="1" applyAlignment="1">
      <alignment vertical="center"/>
      <protection/>
    </xf>
    <xf numFmtId="0" fontId="58" fillId="0" borderId="0" xfId="58" applyFont="1" applyAlignment="1">
      <alignment horizontal="right" vertical="center"/>
      <protection/>
    </xf>
    <xf numFmtId="3" fontId="61" fillId="28" borderId="0" xfId="0" applyNumberFormat="1" applyFont="1" applyFill="1" applyBorder="1" applyAlignment="1">
      <alignment horizontal="right" vertical="center" indent="1"/>
    </xf>
    <xf numFmtId="3" fontId="61" fillId="29" borderId="0" xfId="0" applyNumberFormat="1" applyFont="1" applyFill="1" applyBorder="1" applyAlignment="1">
      <alignment horizontal="right" vertical="center" indent="1"/>
    </xf>
    <xf numFmtId="194" fontId="61" fillId="28" borderId="0" xfId="0" applyNumberFormat="1" applyFont="1" applyFill="1" applyBorder="1" applyAlignment="1">
      <alignment horizontal="right" vertical="center" indent="1"/>
    </xf>
    <xf numFmtId="0" fontId="10" fillId="28" borderId="0" xfId="59" applyFont="1" applyFill="1">
      <alignment/>
      <protection/>
    </xf>
    <xf numFmtId="3" fontId="61" fillId="25" borderId="0" xfId="0" applyNumberFormat="1" applyFont="1" applyFill="1" applyAlignment="1">
      <alignment horizontal="right" vertical="center" indent="2"/>
    </xf>
    <xf numFmtId="3" fontId="61" fillId="0" borderId="0" xfId="0" applyNumberFormat="1" applyFont="1" applyAlignment="1">
      <alignment horizontal="right" vertical="center" indent="2"/>
    </xf>
    <xf numFmtId="3" fontId="61" fillId="0" borderId="18" xfId="0" applyNumberFormat="1" applyFont="1" applyBorder="1" applyAlignment="1">
      <alignment horizontal="right" vertical="center" indent="2"/>
    </xf>
    <xf numFmtId="3" fontId="61" fillId="25" borderId="29" xfId="0" applyNumberFormat="1" applyFont="1" applyFill="1" applyBorder="1" applyAlignment="1">
      <alignment horizontal="right" vertical="center" indent="2"/>
    </xf>
    <xf numFmtId="0" fontId="58" fillId="30" borderId="0" xfId="0" applyFont="1" applyFill="1" applyAlignment="1">
      <alignment horizontal="right" vertical="center" indent="1"/>
    </xf>
    <xf numFmtId="0" fontId="58" fillId="30" borderId="0" xfId="0" applyFont="1" applyFill="1" applyAlignment="1">
      <alignment horizontal="left" vertical="center" indent="1"/>
    </xf>
    <xf numFmtId="0" fontId="60" fillId="26" borderId="0" xfId="0" applyFont="1" applyFill="1" applyAlignment="1">
      <alignment horizontal="left" vertical="center"/>
    </xf>
    <xf numFmtId="0" fontId="60" fillId="26" borderId="0" xfId="0" applyFont="1" applyFill="1" applyAlignment="1">
      <alignment vertical="center"/>
    </xf>
    <xf numFmtId="0" fontId="63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16" fontId="67" fillId="27" borderId="29" xfId="63" applyNumberFormat="1" applyFont="1" applyFill="1" applyBorder="1" applyAlignment="1">
      <alignment horizontal="right" vertical="center" indent="5" readingOrder="2"/>
      <protection/>
    </xf>
    <xf numFmtId="195" fontId="67" fillId="26" borderId="18" xfId="63" applyNumberFormat="1" applyFont="1" applyFill="1" applyBorder="1" applyAlignment="1">
      <alignment horizontal="center" vertical="center"/>
      <protection/>
    </xf>
    <xf numFmtId="195" fontId="100" fillId="27" borderId="0" xfId="63" applyNumberFormat="1" applyFont="1" applyFill="1" applyBorder="1" applyAlignment="1">
      <alignment horizontal="center" vertical="center"/>
      <protection/>
    </xf>
    <xf numFmtId="195" fontId="67" fillId="26" borderId="0" xfId="63" applyNumberFormat="1" applyFont="1" applyFill="1" applyBorder="1" applyAlignment="1">
      <alignment horizontal="center" vertical="center"/>
      <protection/>
    </xf>
    <xf numFmtId="195" fontId="67" fillId="27" borderId="0" xfId="63" applyNumberFormat="1" applyFont="1" applyFill="1" applyBorder="1" applyAlignment="1">
      <alignment horizontal="center" vertical="center"/>
      <protection/>
    </xf>
    <xf numFmtId="195" fontId="67" fillId="27" borderId="29" xfId="63" applyNumberFormat="1" applyFont="1" applyFill="1" applyBorder="1" applyAlignment="1">
      <alignment horizontal="center" vertical="center"/>
      <protection/>
    </xf>
    <xf numFmtId="0" fontId="58" fillId="25" borderId="21" xfId="0" applyFont="1" applyFill="1" applyBorder="1" applyAlignment="1">
      <alignment horizontal="center" vertical="center"/>
    </xf>
    <xf numFmtId="0" fontId="58" fillId="25" borderId="19" xfId="0" applyFont="1" applyFill="1" applyBorder="1" applyAlignment="1">
      <alignment horizontal="center"/>
    </xf>
    <xf numFmtId="0" fontId="58" fillId="25" borderId="25" xfId="0" applyFont="1" applyFill="1" applyBorder="1" applyAlignment="1">
      <alignment horizontal="center" vertical="center"/>
    </xf>
    <xf numFmtId="0" fontId="58" fillId="25" borderId="26" xfId="0" applyFont="1" applyFill="1" applyBorder="1" applyAlignment="1">
      <alignment horizontal="center" vertical="center"/>
    </xf>
    <xf numFmtId="0" fontId="58" fillId="25" borderId="27" xfId="0" applyFont="1" applyFill="1" applyBorder="1" applyAlignment="1">
      <alignment horizontal="center" vertical="center"/>
    </xf>
    <xf numFmtId="0" fontId="58" fillId="25" borderId="20" xfId="0" applyFont="1" applyFill="1" applyBorder="1" applyAlignment="1">
      <alignment horizontal="center" vertical="center"/>
    </xf>
    <xf numFmtId="0" fontId="58" fillId="25" borderId="13" xfId="0" applyFont="1" applyFill="1" applyBorder="1" applyAlignment="1">
      <alignment horizontal="center" vertical="center"/>
    </xf>
    <xf numFmtId="0" fontId="65" fillId="25" borderId="22" xfId="0" applyFont="1" applyFill="1" applyBorder="1" applyAlignment="1">
      <alignment horizontal="center" vertical="center"/>
    </xf>
    <xf numFmtId="195" fontId="66" fillId="0" borderId="0" xfId="0" applyNumberFormat="1" applyFont="1" applyBorder="1" applyAlignment="1">
      <alignment horizontal="right" vertical="center" indent="5"/>
    </xf>
    <xf numFmtId="195" fontId="66" fillId="25" borderId="0" xfId="0" applyNumberFormat="1" applyFont="1" applyFill="1" applyBorder="1" applyAlignment="1">
      <alignment horizontal="right" vertical="center" indent="5"/>
    </xf>
    <xf numFmtId="0" fontId="58" fillId="25" borderId="0" xfId="0" applyFont="1" applyFill="1" applyAlignment="1">
      <alignment horizontal="center" vertical="center"/>
    </xf>
    <xf numFmtId="3" fontId="61" fillId="25" borderId="0" xfId="0" applyNumberFormat="1" applyFont="1" applyFill="1" applyAlignment="1">
      <alignment horizontal="right" vertical="center" indent="8"/>
    </xf>
    <xf numFmtId="3" fontId="58" fillId="25" borderId="0" xfId="0" applyNumberFormat="1" applyFont="1" applyFill="1" applyAlignment="1">
      <alignment horizontal="right" vertical="center" indent="8"/>
    </xf>
    <xf numFmtId="0" fontId="58" fillId="25" borderId="19" xfId="0" applyFont="1" applyFill="1" applyBorder="1" applyAlignment="1">
      <alignment horizontal="center" vertical="center"/>
    </xf>
    <xf numFmtId="0" fontId="58" fillId="25" borderId="20" xfId="0" applyFont="1" applyFill="1" applyBorder="1" applyAlignment="1">
      <alignment horizontal="center" vertical="top"/>
    </xf>
    <xf numFmtId="0" fontId="58" fillId="0" borderId="0" xfId="0" applyFont="1" applyAlignment="1">
      <alignment horizontal="right" vertical="center"/>
    </xf>
    <xf numFmtId="0" fontId="60" fillId="0" borderId="0" xfId="0" applyFont="1" applyFill="1" applyAlignment="1">
      <alignment horizontal="right" vertical="center" readingOrder="2"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Alignment="1">
      <alignment horizontal="right"/>
    </xf>
    <xf numFmtId="0" fontId="60" fillId="0" borderId="0" xfId="0" applyFont="1" applyFill="1" applyAlignment="1">
      <alignment horizontal="left"/>
    </xf>
    <xf numFmtId="49" fontId="65" fillId="0" borderId="0" xfId="0" applyNumberFormat="1" applyFont="1" applyAlignment="1">
      <alignment horizontal="center" vertical="center"/>
    </xf>
    <xf numFmtId="49" fontId="65" fillId="25" borderId="0" xfId="0" applyNumberFormat="1" applyFont="1" applyFill="1" applyAlignment="1">
      <alignment horizontal="center" vertical="center"/>
    </xf>
    <xf numFmtId="49" fontId="65" fillId="0" borderId="17" xfId="0" applyNumberFormat="1" applyFont="1" applyFill="1" applyBorder="1" applyAlignment="1">
      <alignment horizontal="center" vertical="center" readingOrder="2"/>
    </xf>
    <xf numFmtId="0" fontId="60" fillId="0" borderId="0" xfId="0" applyFont="1" applyAlignment="1">
      <alignment horizontal="right" vertical="center" readingOrder="2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center" readingOrder="1"/>
    </xf>
    <xf numFmtId="197" fontId="60" fillId="0" borderId="0" xfId="0" applyNumberFormat="1" applyFont="1" applyAlignment="1">
      <alignment horizontal="left" vertical="center" wrapText="1" readingOrder="1"/>
    </xf>
    <xf numFmtId="3" fontId="66" fillId="0" borderId="18" xfId="0" applyNumberFormat="1" applyFont="1" applyBorder="1" applyAlignment="1">
      <alignment horizontal="right" vertical="center" indent="2"/>
    </xf>
    <xf numFmtId="3" fontId="66" fillId="25" borderId="0" xfId="0" applyNumberFormat="1" applyFont="1" applyFill="1" applyBorder="1" applyAlignment="1">
      <alignment horizontal="right" vertical="center" indent="2"/>
    </xf>
    <xf numFmtId="3" fontId="66" fillId="0" borderId="0" xfId="0" applyNumberFormat="1" applyFont="1" applyBorder="1" applyAlignment="1">
      <alignment horizontal="right" vertical="center" indent="2"/>
    </xf>
    <xf numFmtId="3" fontId="65" fillId="0" borderId="17" xfId="0" applyNumberFormat="1" applyFont="1" applyFill="1" applyBorder="1" applyAlignment="1">
      <alignment horizontal="right" vertical="center" indent="2"/>
    </xf>
    <xf numFmtId="3" fontId="65" fillId="0" borderId="18" xfId="0" applyNumberFormat="1" applyFont="1" applyBorder="1" applyAlignment="1">
      <alignment horizontal="right" vertical="center" indent="2"/>
    </xf>
    <xf numFmtId="3" fontId="65" fillId="25" borderId="0" xfId="0" applyNumberFormat="1" applyFont="1" applyFill="1" applyBorder="1" applyAlignment="1">
      <alignment horizontal="right" vertical="center" indent="2"/>
    </xf>
    <xf numFmtId="3" fontId="65" fillId="0" borderId="0" xfId="0" applyNumberFormat="1" applyFont="1" applyBorder="1" applyAlignment="1">
      <alignment horizontal="right" vertical="center" indent="2"/>
    </xf>
    <xf numFmtId="0" fontId="65" fillId="25" borderId="24" xfId="0" applyFont="1" applyFill="1" applyBorder="1" applyAlignment="1">
      <alignment horizontal="right" vertical="center"/>
    </xf>
    <xf numFmtId="0" fontId="65" fillId="25" borderId="24" xfId="0" applyFont="1" applyFill="1" applyBorder="1" applyAlignment="1">
      <alignment horizontal="right" vertical="center" wrapText="1" indent="5"/>
    </xf>
    <xf numFmtId="0" fontId="65" fillId="25" borderId="22" xfId="0" applyFont="1" applyFill="1" applyBorder="1" applyAlignment="1">
      <alignment horizontal="right" vertical="top" wrapText="1" indent="5"/>
    </xf>
    <xf numFmtId="0" fontId="65" fillId="25" borderId="23" xfId="0" applyFont="1" applyFill="1" applyBorder="1" applyAlignment="1">
      <alignment horizontal="left" vertical="center"/>
    </xf>
    <xf numFmtId="0" fontId="60" fillId="0" borderId="0" xfId="0" applyFont="1" applyAlignment="1">
      <alignment horizontal="left" vertical="center" readingOrder="1"/>
    </xf>
    <xf numFmtId="0" fontId="58" fillId="0" borderId="0" xfId="0" applyFont="1" applyAlignment="1">
      <alignment horizontal="right" vertical="center" readingOrder="2"/>
    </xf>
    <xf numFmtId="0" fontId="58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58" fillId="25" borderId="24" xfId="58" applyFont="1" applyFill="1" applyBorder="1" applyAlignment="1">
      <alignment horizontal="center" vertical="center" wrapText="1"/>
      <protection/>
    </xf>
    <xf numFmtId="0" fontId="58" fillId="25" borderId="22" xfId="58" applyFont="1" applyFill="1" applyBorder="1" applyAlignment="1">
      <alignment horizontal="center" vertical="center"/>
      <protection/>
    </xf>
    <xf numFmtId="0" fontId="58" fillId="25" borderId="23" xfId="58" applyFont="1" applyFill="1" applyBorder="1" applyAlignment="1">
      <alignment horizontal="centerContinuous" vertical="center"/>
      <protection/>
    </xf>
    <xf numFmtId="0" fontId="58" fillId="0" borderId="0" xfId="58" applyFont="1" applyBorder="1" applyAlignment="1">
      <alignment horizontal="right" vertical="center" indent="1"/>
      <protection/>
    </xf>
    <xf numFmtId="0" fontId="58" fillId="0" borderId="0" xfId="58" applyFont="1" applyBorder="1" applyAlignment="1">
      <alignment horizontal="left" vertical="center" indent="1"/>
      <protection/>
    </xf>
    <xf numFmtId="0" fontId="61" fillId="25" borderId="0" xfId="58" applyFont="1" applyFill="1" applyBorder="1" applyAlignment="1">
      <alignment horizontal="right" vertical="center" indent="2"/>
      <protection/>
    </xf>
    <xf numFmtId="0" fontId="61" fillId="25" borderId="0" xfId="58" applyNumberFormat="1" applyFont="1" applyFill="1" applyBorder="1" applyAlignment="1">
      <alignment horizontal="left" vertical="center" indent="2"/>
      <protection/>
    </xf>
    <xf numFmtId="0" fontId="61" fillId="31" borderId="0" xfId="58" applyFont="1" applyFill="1" applyBorder="1" applyAlignment="1">
      <alignment horizontal="right" vertical="center" indent="2"/>
      <protection/>
    </xf>
    <xf numFmtId="0" fontId="61" fillId="0" borderId="0" xfId="58" applyNumberFormat="1" applyFont="1" applyBorder="1" applyAlignment="1">
      <alignment horizontal="left" vertical="center" indent="2"/>
      <protection/>
    </xf>
    <xf numFmtId="0" fontId="58" fillId="0" borderId="17" xfId="58" applyFont="1" applyBorder="1" applyAlignment="1">
      <alignment horizontal="right" vertical="center" indent="2"/>
      <protection/>
    </xf>
    <xf numFmtId="3" fontId="58" fillId="0" borderId="17" xfId="58" applyNumberFormat="1" applyFont="1" applyBorder="1" applyAlignment="1">
      <alignment horizontal="left" vertical="center" indent="1"/>
      <protection/>
    </xf>
    <xf numFmtId="0" fontId="61" fillId="0" borderId="0" xfId="58" applyNumberFormat="1" applyFont="1" applyBorder="1" applyAlignment="1">
      <alignment horizontal="right" vertical="center" indent="2"/>
      <protection/>
    </xf>
    <xf numFmtId="0" fontId="61" fillId="25" borderId="0" xfId="58" applyNumberFormat="1" applyFont="1" applyFill="1" applyBorder="1" applyAlignment="1">
      <alignment horizontal="right" vertical="center" indent="2"/>
      <protection/>
    </xf>
    <xf numFmtId="0" fontId="58" fillId="25" borderId="17" xfId="58" applyFont="1" applyFill="1" applyBorder="1" applyAlignment="1">
      <alignment horizontal="right" vertical="center" indent="2"/>
      <protection/>
    </xf>
    <xf numFmtId="0" fontId="58" fillId="25" borderId="17" xfId="58" applyNumberFormat="1" applyFont="1" applyFill="1" applyBorder="1" applyAlignment="1">
      <alignment horizontal="left" vertical="center" indent="2"/>
      <protection/>
    </xf>
    <xf numFmtId="0" fontId="59" fillId="0" borderId="0" xfId="58" applyFont="1" applyBorder="1" applyAlignment="1">
      <alignment horizontal="center" vertical="center"/>
      <protection/>
    </xf>
    <xf numFmtId="0" fontId="60" fillId="0" borderId="0" xfId="58" applyFont="1" applyBorder="1" applyAlignment="1">
      <alignment vertical="center"/>
      <protection/>
    </xf>
    <xf numFmtId="0" fontId="60" fillId="0" borderId="0" xfId="58" applyFont="1" applyAlignment="1">
      <alignment vertical="center"/>
      <protection/>
    </xf>
    <xf numFmtId="0" fontId="6" fillId="0" borderId="0" xfId="58" applyFont="1" applyAlignment="1">
      <alignment vertical="center"/>
      <protection/>
    </xf>
    <xf numFmtId="0" fontId="60" fillId="0" borderId="0" xfId="58" applyFont="1" applyAlignment="1">
      <alignment horizontal="right" vertical="center"/>
      <protection/>
    </xf>
    <xf numFmtId="0" fontId="60" fillId="0" borderId="0" xfId="58" applyFont="1" applyAlignment="1">
      <alignment horizontal="left" vertical="center"/>
      <protection/>
    </xf>
    <xf numFmtId="49" fontId="21" fillId="0" borderId="0" xfId="0" applyNumberFormat="1" applyFont="1" applyAlignment="1">
      <alignment horizontal="centerContinuous" vertical="center"/>
    </xf>
    <xf numFmtId="0" fontId="58" fillId="31" borderId="0" xfId="0" applyFont="1" applyFill="1" applyAlignment="1">
      <alignment horizontal="center" vertical="center"/>
    </xf>
    <xf numFmtId="3" fontId="61" fillId="31" borderId="0" xfId="0" applyNumberFormat="1" applyFont="1" applyFill="1" applyAlignment="1">
      <alignment horizontal="right" vertical="center" indent="8"/>
    </xf>
    <xf numFmtId="3" fontId="58" fillId="31" borderId="0" xfId="0" applyNumberFormat="1" applyFont="1" applyFill="1" applyAlignment="1">
      <alignment horizontal="right" vertical="center" indent="8"/>
    </xf>
    <xf numFmtId="0" fontId="10" fillId="26" borderId="0" xfId="0" applyFont="1" applyFill="1" applyAlignment="1">
      <alignment vertical="top"/>
    </xf>
    <xf numFmtId="0" fontId="0" fillId="26" borderId="0" xfId="0" applyFill="1" applyAlignment="1">
      <alignment vertical="top"/>
    </xf>
    <xf numFmtId="0" fontId="10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10" fillId="26" borderId="0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3" fontId="10" fillId="26" borderId="0" xfId="0" applyNumberFormat="1" applyFont="1" applyFill="1" applyAlignment="1">
      <alignment/>
    </xf>
    <xf numFmtId="0" fontId="66" fillId="0" borderId="0" xfId="0" applyFont="1" applyAlignment="1">
      <alignment horizontal="right" vertical="center" indent="2"/>
    </xf>
    <xf numFmtId="0" fontId="66" fillId="0" borderId="0" xfId="0" applyFont="1" applyAlignment="1">
      <alignment horizontal="left" vertical="center" indent="2"/>
    </xf>
    <xf numFmtId="0" fontId="66" fillId="25" borderId="0" xfId="0" applyFont="1" applyFill="1" applyAlignment="1">
      <alignment horizontal="right" vertical="center" indent="2" readingOrder="2"/>
    </xf>
    <xf numFmtId="0" fontId="66" fillId="25" borderId="0" xfId="0" applyFont="1" applyFill="1" applyAlignment="1">
      <alignment horizontal="left" vertical="center" indent="2"/>
    </xf>
    <xf numFmtId="0" fontId="66" fillId="0" borderId="0" xfId="0" applyNumberFormat="1" applyFont="1" applyAlignment="1">
      <alignment horizontal="right" vertical="center" indent="2" readingOrder="2"/>
    </xf>
    <xf numFmtId="16" fontId="66" fillId="0" borderId="0" xfId="0" applyNumberFormat="1" applyFont="1" applyAlignment="1">
      <alignment horizontal="left" vertical="center" indent="2" readingOrder="1"/>
    </xf>
    <xf numFmtId="0" fontId="66" fillId="0" borderId="0" xfId="0" applyFont="1" applyAlignment="1">
      <alignment horizontal="right" vertical="center" indent="2" readingOrder="2"/>
    </xf>
    <xf numFmtId="0" fontId="66" fillId="0" borderId="0" xfId="0" applyFont="1" applyBorder="1" applyAlignment="1">
      <alignment horizontal="right" vertical="center" indent="2" readingOrder="2"/>
    </xf>
    <xf numFmtId="0" fontId="66" fillId="0" borderId="0" xfId="0" applyFont="1" applyBorder="1" applyAlignment="1">
      <alignment horizontal="left" vertical="center" indent="2"/>
    </xf>
    <xf numFmtId="0" fontId="74" fillId="0" borderId="0" xfId="58" applyFont="1" applyBorder="1" applyAlignment="1">
      <alignment vertical="center"/>
      <protection/>
    </xf>
    <xf numFmtId="3" fontId="66" fillId="25" borderId="0" xfId="58" applyNumberFormat="1" applyFont="1" applyFill="1" applyBorder="1" applyAlignment="1">
      <alignment horizontal="right" vertical="center" indent="5"/>
      <protection/>
    </xf>
    <xf numFmtId="3" fontId="66" fillId="0" borderId="0" xfId="58" applyNumberFormat="1" applyFont="1" applyBorder="1" applyAlignment="1">
      <alignment horizontal="right" vertical="center" indent="5"/>
      <protection/>
    </xf>
    <xf numFmtId="3" fontId="65" fillId="0" borderId="17" xfId="58" applyNumberFormat="1" applyFont="1" applyBorder="1" applyAlignment="1">
      <alignment horizontal="right" vertical="center" indent="5"/>
      <protection/>
    </xf>
    <xf numFmtId="3" fontId="65" fillId="25" borderId="17" xfId="58" applyNumberFormat="1" applyFont="1" applyFill="1" applyBorder="1" applyAlignment="1">
      <alignment horizontal="right" vertical="center" indent="5"/>
      <protection/>
    </xf>
    <xf numFmtId="0" fontId="58" fillId="25" borderId="28" xfId="0" applyFont="1" applyFill="1" applyBorder="1" applyAlignment="1">
      <alignment horizontal="right" vertical="center" indent="8"/>
    </xf>
    <xf numFmtId="0" fontId="58" fillId="25" borderId="13" xfId="0" applyFont="1" applyFill="1" applyBorder="1" applyAlignment="1">
      <alignment horizontal="right" vertical="top" indent="8"/>
    </xf>
    <xf numFmtId="0" fontId="58" fillId="25" borderId="30" xfId="0" applyFont="1" applyFill="1" applyBorder="1" applyAlignment="1">
      <alignment horizontal="right" vertical="center" indent="8"/>
    </xf>
    <xf numFmtId="0" fontId="58" fillId="25" borderId="21" xfId="0" applyFont="1" applyFill="1" applyBorder="1" applyAlignment="1">
      <alignment horizontal="right" vertical="top" indent="8"/>
    </xf>
    <xf numFmtId="1" fontId="66" fillId="0" borderId="0" xfId="0" applyNumberFormat="1" applyFont="1" applyAlignment="1">
      <alignment horizontal="right" vertical="center" indent="6"/>
    </xf>
    <xf numFmtId="1" fontId="65" fillId="0" borderId="0" xfId="0" applyNumberFormat="1" applyFont="1" applyAlignment="1">
      <alignment horizontal="right" vertical="center" indent="6"/>
    </xf>
    <xf numFmtId="1" fontId="66" fillId="25" borderId="0" xfId="0" applyNumberFormat="1" applyFont="1" applyFill="1" applyAlignment="1">
      <alignment horizontal="right" vertical="center" indent="6" readingOrder="2"/>
    </xf>
    <xf numFmtId="1" fontId="65" fillId="25" borderId="0" xfId="0" applyNumberFormat="1" applyFont="1" applyFill="1" applyAlignment="1">
      <alignment horizontal="right" vertical="center" indent="6"/>
    </xf>
    <xf numFmtId="1" fontId="66" fillId="0" borderId="0" xfId="0" applyNumberFormat="1" applyFont="1" applyAlignment="1">
      <alignment horizontal="right" vertical="center" indent="6" readingOrder="2"/>
    </xf>
    <xf numFmtId="1" fontId="66" fillId="0" borderId="0" xfId="0" applyNumberFormat="1" applyFont="1" applyBorder="1" applyAlignment="1">
      <alignment horizontal="right" vertical="center" indent="6" readingOrder="2"/>
    </xf>
    <xf numFmtId="1" fontId="65" fillId="0" borderId="0" xfId="0" applyNumberFormat="1" applyFont="1" applyBorder="1" applyAlignment="1">
      <alignment horizontal="right" vertical="center" indent="6"/>
    </xf>
    <xf numFmtId="2" fontId="13" fillId="31" borderId="0" xfId="0" applyNumberFormat="1" applyFont="1" applyFill="1" applyAlignment="1">
      <alignment horizontal="right" vertical="center" indent="1"/>
    </xf>
    <xf numFmtId="2" fontId="13" fillId="31" borderId="0" xfId="0" applyNumberFormat="1" applyFont="1" applyFill="1" applyAlignment="1">
      <alignment horizontal="left" vertical="center" indent="2"/>
    </xf>
    <xf numFmtId="2" fontId="13" fillId="25" borderId="29" xfId="0" applyNumberFormat="1" applyFont="1" applyFill="1" applyBorder="1" applyAlignment="1">
      <alignment horizontal="right" vertical="center" indent="1"/>
    </xf>
    <xf numFmtId="2" fontId="13" fillId="25" borderId="29" xfId="0" applyNumberFormat="1" applyFont="1" applyFill="1" applyBorder="1" applyAlignment="1">
      <alignment horizontal="left" vertical="center" indent="2"/>
    </xf>
    <xf numFmtId="0" fontId="101" fillId="0" borderId="0" xfId="0" applyFont="1" applyAlignment="1">
      <alignment/>
    </xf>
    <xf numFmtId="0" fontId="65" fillId="25" borderId="24" xfId="0" applyFont="1" applyFill="1" applyBorder="1" applyAlignment="1">
      <alignment horizontal="center" vertical="center"/>
    </xf>
    <xf numFmtId="0" fontId="65" fillId="25" borderId="23" xfId="0" applyFont="1" applyFill="1" applyBorder="1" applyAlignment="1">
      <alignment horizontal="center" vertical="center"/>
    </xf>
    <xf numFmtId="0" fontId="61" fillId="0" borderId="0" xfId="0" applyFont="1" applyAlignment="1">
      <alignment horizontal="right" vertical="center" indent="5"/>
    </xf>
    <xf numFmtId="3" fontId="61" fillId="25" borderId="0" xfId="0" applyNumberFormat="1" applyFont="1" applyFill="1" applyAlignment="1">
      <alignment horizontal="right" vertical="center" indent="5"/>
    </xf>
    <xf numFmtId="3" fontId="61" fillId="0" borderId="0" xfId="0" applyNumberFormat="1" applyFont="1" applyAlignment="1">
      <alignment horizontal="right" vertical="center" indent="5"/>
    </xf>
    <xf numFmtId="195" fontId="61" fillId="25" borderId="0" xfId="0" applyNumberFormat="1" applyFont="1" applyFill="1" applyAlignment="1">
      <alignment horizontal="right" vertical="center" indent="5"/>
    </xf>
    <xf numFmtId="195" fontId="61" fillId="31" borderId="0" xfId="0" applyNumberFormat="1" applyFont="1" applyFill="1" applyAlignment="1">
      <alignment horizontal="right" vertical="center" indent="5"/>
    </xf>
    <xf numFmtId="3" fontId="61" fillId="31" borderId="0" xfId="0" applyNumberFormat="1" applyFont="1" applyFill="1" applyAlignment="1">
      <alignment horizontal="right" vertical="center" indent="5"/>
    </xf>
    <xf numFmtId="195" fontId="61" fillId="25" borderId="29" xfId="0" applyNumberFormat="1" applyFont="1" applyFill="1" applyBorder="1" applyAlignment="1">
      <alignment horizontal="right" vertical="center" indent="5"/>
    </xf>
    <xf numFmtId="2" fontId="13" fillId="31" borderId="0" xfId="0" applyNumberFormat="1" applyFont="1" applyFill="1" applyAlignment="1">
      <alignment horizontal="left" vertical="center" indent="2"/>
    </xf>
    <xf numFmtId="2" fontId="13" fillId="31" borderId="0" xfId="0" applyNumberFormat="1" applyFont="1" applyFill="1" applyAlignment="1">
      <alignment horizontal="right" vertical="center" indent="1"/>
    </xf>
    <xf numFmtId="0" fontId="65" fillId="32" borderId="0" xfId="0" applyNumberFormat="1" applyFont="1" applyFill="1" applyAlignment="1">
      <alignment horizontal="right" vertical="center" indent="1" readingOrder="2"/>
    </xf>
    <xf numFmtId="3" fontId="65" fillId="32" borderId="0" xfId="0" applyNumberFormat="1" applyFont="1" applyFill="1" applyAlignment="1">
      <alignment horizontal="right" vertical="center" indent="6" readingOrder="2"/>
    </xf>
    <xf numFmtId="16" fontId="65" fillId="32" borderId="0" xfId="0" applyNumberFormat="1" applyFont="1" applyFill="1" applyAlignment="1">
      <alignment horizontal="left" vertical="center" indent="1" readingOrder="1"/>
    </xf>
    <xf numFmtId="0" fontId="65" fillId="30" borderId="0" xfId="0" applyNumberFormat="1" applyFont="1" applyFill="1" applyAlignment="1">
      <alignment horizontal="right" vertical="center" indent="1" readingOrder="2"/>
    </xf>
    <xf numFmtId="3" fontId="65" fillId="30" borderId="0" xfId="0" applyNumberFormat="1" applyFont="1" applyFill="1" applyAlignment="1">
      <alignment horizontal="right" vertical="center" indent="6" readingOrder="2"/>
    </xf>
    <xf numFmtId="16" fontId="65" fillId="30" borderId="0" xfId="0" applyNumberFormat="1" applyFont="1" applyFill="1" applyAlignment="1">
      <alignment horizontal="left" vertical="center" indent="1" readingOrder="1"/>
    </xf>
    <xf numFmtId="17" fontId="65" fillId="32" borderId="0" xfId="0" applyNumberFormat="1" applyFont="1" applyFill="1" applyAlignment="1">
      <alignment horizontal="right" vertical="center" indent="1" readingOrder="2"/>
    </xf>
    <xf numFmtId="0" fontId="65" fillId="30" borderId="0" xfId="0" applyFont="1" applyFill="1" applyAlignment="1">
      <alignment horizontal="right" vertical="center" indent="1" readingOrder="2"/>
    </xf>
    <xf numFmtId="0" fontId="65" fillId="30" borderId="0" xfId="0" applyFont="1" applyFill="1" applyAlignment="1">
      <alignment horizontal="left" vertical="center" indent="1"/>
    </xf>
    <xf numFmtId="0" fontId="65" fillId="32" borderId="0" xfId="0" applyFont="1" applyFill="1" applyAlignment="1">
      <alignment horizontal="right" vertical="center" indent="1" readingOrder="2"/>
    </xf>
    <xf numFmtId="0" fontId="65" fillId="32" borderId="0" xfId="0" applyFont="1" applyFill="1" applyAlignment="1">
      <alignment horizontal="left" vertical="center" indent="1"/>
    </xf>
    <xf numFmtId="0" fontId="65" fillId="32" borderId="17" xfId="0" applyFont="1" applyFill="1" applyBorder="1" applyAlignment="1">
      <alignment horizontal="right" vertical="center" indent="1"/>
    </xf>
    <xf numFmtId="3" fontId="65" fillId="32" borderId="17" xfId="0" applyNumberFormat="1" applyFont="1" applyFill="1" applyBorder="1" applyAlignment="1">
      <alignment horizontal="right" vertical="center" indent="6"/>
    </xf>
    <xf numFmtId="0" fontId="65" fillId="32" borderId="17" xfId="0" applyFont="1" applyFill="1" applyBorder="1" applyAlignment="1">
      <alignment horizontal="left" vertical="center" indent="1"/>
    </xf>
    <xf numFmtId="3" fontId="65" fillId="30" borderId="0" xfId="0" applyNumberFormat="1" applyFont="1" applyFill="1" applyAlignment="1">
      <alignment horizontal="right" vertical="center" indent="6"/>
    </xf>
    <xf numFmtId="4" fontId="24" fillId="32" borderId="0" xfId="0" applyNumberFormat="1" applyFont="1" applyFill="1" applyBorder="1" applyAlignment="1">
      <alignment horizontal="right" indent="3"/>
    </xf>
    <xf numFmtId="4" fontId="15" fillId="32" borderId="0" xfId="0" applyNumberFormat="1" applyFont="1" applyFill="1" applyBorder="1" applyAlignment="1">
      <alignment horizontal="right" indent="2"/>
    </xf>
    <xf numFmtId="4" fontId="24" fillId="32" borderId="0" xfId="0" applyNumberFormat="1" applyFont="1" applyFill="1" applyBorder="1" applyAlignment="1">
      <alignment horizontal="right" indent="2"/>
    </xf>
    <xf numFmtId="206" fontId="61" fillId="30" borderId="18" xfId="0" applyNumberFormat="1" applyFont="1" applyFill="1" applyBorder="1" applyAlignment="1">
      <alignment horizontal="center" vertical="center" wrapText="1"/>
    </xf>
    <xf numFmtId="4" fontId="24" fillId="30" borderId="18" xfId="0" applyNumberFormat="1" applyFont="1" applyFill="1" applyBorder="1" applyAlignment="1">
      <alignment horizontal="right" indent="3"/>
    </xf>
    <xf numFmtId="4" fontId="15" fillId="30" borderId="18" xfId="0" applyNumberFormat="1" applyFont="1" applyFill="1" applyBorder="1" applyAlignment="1">
      <alignment horizontal="right" indent="2"/>
    </xf>
    <xf numFmtId="4" fontId="24" fillId="30" borderId="18" xfId="0" applyNumberFormat="1" applyFont="1" applyFill="1" applyBorder="1" applyAlignment="1">
      <alignment horizontal="right" indent="2"/>
    </xf>
    <xf numFmtId="4" fontId="24" fillId="30" borderId="0" xfId="0" applyNumberFormat="1" applyFont="1" applyFill="1" applyBorder="1" applyAlignment="1">
      <alignment horizontal="right" indent="3"/>
    </xf>
    <xf numFmtId="4" fontId="15" fillId="30" borderId="0" xfId="0" applyNumberFormat="1" applyFont="1" applyFill="1" applyBorder="1" applyAlignment="1">
      <alignment horizontal="right" indent="2"/>
    </xf>
    <xf numFmtId="4" fontId="24" fillId="30" borderId="0" xfId="0" applyNumberFormat="1" applyFont="1" applyFill="1" applyBorder="1" applyAlignment="1">
      <alignment horizontal="right" indent="2"/>
    </xf>
    <xf numFmtId="206" fontId="61" fillId="30" borderId="0" xfId="0" applyNumberFormat="1" applyFont="1" applyFill="1" applyBorder="1" applyAlignment="1">
      <alignment horizontal="center" vertical="center" wrapText="1"/>
    </xf>
    <xf numFmtId="206" fontId="61" fillId="30" borderId="0" xfId="0" applyNumberFormat="1" applyFont="1" applyFill="1" applyBorder="1" applyAlignment="1">
      <alignment horizontal="center" vertical="center" wrapText="1" readingOrder="2"/>
    </xf>
    <xf numFmtId="0" fontId="69" fillId="32" borderId="22" xfId="63" applyFont="1" applyFill="1" applyBorder="1" applyAlignment="1">
      <alignment horizontal="center" vertical="center" wrapText="1"/>
      <protection/>
    </xf>
    <xf numFmtId="0" fontId="69" fillId="32" borderId="23" xfId="63" applyFont="1" applyFill="1" applyBorder="1" applyAlignment="1">
      <alignment horizontal="center" vertical="center" wrapText="1"/>
      <protection/>
    </xf>
    <xf numFmtId="0" fontId="67" fillId="32" borderId="0" xfId="63" applyFont="1" applyFill="1" applyBorder="1" applyAlignment="1">
      <alignment horizontal="center" vertical="center" wrapText="1"/>
      <protection/>
    </xf>
    <xf numFmtId="0" fontId="67" fillId="32" borderId="0" xfId="63" applyFont="1" applyFill="1" applyBorder="1" applyAlignment="1">
      <alignment horizontal="center" vertical="center" wrapText="1" readingOrder="2"/>
      <protection/>
    </xf>
    <xf numFmtId="0" fontId="67" fillId="32" borderId="29" xfId="63" applyFont="1" applyFill="1" applyBorder="1" applyAlignment="1">
      <alignment horizontal="center" vertical="center" wrapText="1" readingOrder="2"/>
      <protection/>
    </xf>
    <xf numFmtId="4" fontId="24" fillId="32" borderId="29" xfId="0" applyNumberFormat="1" applyFont="1" applyFill="1" applyBorder="1" applyAlignment="1">
      <alignment horizontal="right" indent="3"/>
    </xf>
    <xf numFmtId="4" fontId="15" fillId="32" borderId="29" xfId="0" applyNumberFormat="1" applyFont="1" applyFill="1" applyBorder="1" applyAlignment="1">
      <alignment horizontal="right" indent="2"/>
    </xf>
    <xf numFmtId="4" fontId="24" fillId="32" borderId="29" xfId="0" applyNumberFormat="1" applyFont="1" applyFill="1" applyBorder="1" applyAlignment="1">
      <alignment horizontal="right" indent="2"/>
    </xf>
    <xf numFmtId="4" fontId="15" fillId="30" borderId="17" xfId="0" applyNumberFormat="1" applyFont="1" applyFill="1" applyBorder="1" applyAlignment="1">
      <alignment horizontal="center" vertical="center"/>
    </xf>
    <xf numFmtId="4" fontId="15" fillId="30" borderId="17" xfId="0" applyNumberFormat="1" applyFont="1" applyFill="1" applyBorder="1" applyAlignment="1">
      <alignment horizontal="center" vertical="center" wrapText="1"/>
    </xf>
    <xf numFmtId="200" fontId="65" fillId="0" borderId="0" xfId="0" applyNumberFormat="1" applyFont="1" applyBorder="1" applyAlignment="1">
      <alignment horizontal="right" vertical="center" indent="2"/>
    </xf>
    <xf numFmtId="0" fontId="10" fillId="0" borderId="0" xfId="0" applyFont="1" applyAlignment="1">
      <alignment horizontal="right" vertical="center"/>
    </xf>
    <xf numFmtId="0" fontId="60" fillId="0" borderId="0" xfId="0" applyFont="1" applyAlignment="1">
      <alignment horizontal="right"/>
    </xf>
    <xf numFmtId="49" fontId="60" fillId="0" borderId="0" xfId="0" applyNumberFormat="1" applyFont="1" applyAlignment="1">
      <alignment vertical="center" readingOrder="2"/>
    </xf>
    <xf numFmtId="0" fontId="60" fillId="0" borderId="0" xfId="0" applyFont="1" applyAlignment="1">
      <alignment horizontal="right" readingOrder="2"/>
    </xf>
    <xf numFmtId="0" fontId="60" fillId="0" borderId="0" xfId="0" applyFont="1" applyAlignment="1">
      <alignment/>
    </xf>
    <xf numFmtId="0" fontId="58" fillId="0" borderId="0" xfId="0" applyFont="1" applyFill="1" applyAlignment="1">
      <alignment horizontal="right" vertical="center" indent="1"/>
    </xf>
    <xf numFmtId="3" fontId="61" fillId="0" borderId="0" xfId="0" applyNumberFormat="1" applyFont="1" applyFill="1" applyAlignment="1">
      <alignment horizontal="right" vertical="center" indent="2"/>
    </xf>
    <xf numFmtId="3" fontId="58" fillId="0" borderId="0" xfId="0" applyNumberFormat="1" applyFont="1" applyFill="1" applyAlignment="1">
      <alignment horizontal="right" vertical="center" indent="2"/>
    </xf>
    <xf numFmtId="0" fontId="58" fillId="0" borderId="0" xfId="0" applyFont="1" applyFill="1" applyAlignment="1">
      <alignment horizontal="left" vertical="center" indent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8" fillId="0" borderId="0" xfId="0" applyFont="1" applyFill="1" applyAlignment="1">
      <alignment horizontal="right" vertical="center" indent="1" readingOrder="2"/>
    </xf>
    <xf numFmtId="0" fontId="58" fillId="0" borderId="0" xfId="0" applyNumberFormat="1" applyFont="1" applyFill="1" applyAlignment="1">
      <alignment horizontal="right" vertical="center" indent="1" readingOrder="2"/>
    </xf>
    <xf numFmtId="16" fontId="58" fillId="0" borderId="0" xfId="0" applyNumberFormat="1" applyFont="1" applyFill="1" applyAlignment="1">
      <alignment horizontal="left" vertical="center" indent="1" readingOrder="1"/>
    </xf>
    <xf numFmtId="17" fontId="58" fillId="0" borderId="0" xfId="0" applyNumberFormat="1" applyFont="1" applyFill="1" applyAlignment="1">
      <alignment horizontal="right" vertical="center" indent="1" readingOrder="2"/>
    </xf>
    <xf numFmtId="0" fontId="58" fillId="0" borderId="17" xfId="0" applyFont="1" applyFill="1" applyBorder="1" applyAlignment="1">
      <alignment horizontal="right" vertical="center" indent="1"/>
    </xf>
    <xf numFmtId="3" fontId="58" fillId="0" borderId="17" xfId="0" applyNumberFormat="1" applyFont="1" applyFill="1" applyBorder="1" applyAlignment="1">
      <alignment horizontal="right" vertical="center" indent="2"/>
    </xf>
    <xf numFmtId="0" fontId="58" fillId="0" borderId="17" xfId="0" applyFont="1" applyFill="1" applyBorder="1" applyAlignment="1">
      <alignment horizontal="left" vertical="center" indent="1"/>
    </xf>
    <xf numFmtId="0" fontId="58" fillId="33" borderId="0" xfId="0" applyFont="1" applyFill="1" applyAlignment="1">
      <alignment horizontal="right" vertical="center" indent="1" readingOrder="2"/>
    </xf>
    <xf numFmtId="3" fontId="61" fillId="33" borderId="0" xfId="0" applyNumberFormat="1" applyFont="1" applyFill="1" applyAlignment="1">
      <alignment horizontal="right" vertical="center" indent="2"/>
    </xf>
    <xf numFmtId="3" fontId="58" fillId="33" borderId="0" xfId="0" applyNumberFormat="1" applyFont="1" applyFill="1" applyAlignment="1">
      <alignment horizontal="right" vertical="center" indent="2"/>
    </xf>
    <xf numFmtId="0" fontId="58" fillId="33" borderId="0" xfId="0" applyFont="1" applyFill="1" applyAlignment="1">
      <alignment horizontal="left" vertical="center" indent="1"/>
    </xf>
    <xf numFmtId="0" fontId="58" fillId="33" borderId="0" xfId="0" applyNumberFormat="1" applyFont="1" applyFill="1" applyAlignment="1">
      <alignment horizontal="right" vertical="center" indent="1" readingOrder="2"/>
    </xf>
    <xf numFmtId="16" fontId="58" fillId="33" borderId="0" xfId="0" applyNumberFormat="1" applyFont="1" applyFill="1" applyAlignment="1">
      <alignment horizontal="left" vertical="center" indent="1" readingOrder="1"/>
    </xf>
    <xf numFmtId="0" fontId="60" fillId="0" borderId="0" xfId="58" applyFont="1" applyAlignment="1">
      <alignment horizontal="right" vertical="center" readingOrder="2"/>
      <protection/>
    </xf>
    <xf numFmtId="0" fontId="60" fillId="0" borderId="0" xfId="58" applyFont="1" applyBorder="1" applyAlignment="1">
      <alignment horizontal="left" vertical="center"/>
      <protection/>
    </xf>
    <xf numFmtId="0" fontId="67" fillId="0" borderId="0" xfId="63" applyFont="1" applyAlignment="1">
      <alignment vertical="top" wrapText="1"/>
      <protection/>
    </xf>
    <xf numFmtId="0" fontId="60" fillId="0" borderId="0" xfId="0" applyFont="1" applyFill="1" applyAlignment="1">
      <alignment horizontal="left" vertical="center"/>
    </xf>
    <xf numFmtId="200" fontId="66" fillId="0" borderId="0" xfId="0" applyNumberFormat="1" applyFont="1" applyBorder="1" applyAlignment="1">
      <alignment horizontal="right" vertical="center" indent="2"/>
    </xf>
    <xf numFmtId="0" fontId="66" fillId="25" borderId="0" xfId="0" applyNumberFormat="1" applyFont="1" applyFill="1" applyAlignment="1">
      <alignment horizontal="right" vertical="center" indent="2"/>
    </xf>
    <xf numFmtId="0" fontId="66" fillId="0" borderId="0" xfId="0" applyNumberFormat="1" applyFont="1" applyAlignment="1">
      <alignment horizontal="right" vertical="center" indent="2"/>
    </xf>
    <xf numFmtId="0" fontId="66" fillId="0" borderId="0" xfId="0" applyNumberFormat="1" applyFont="1" applyBorder="1" applyAlignment="1">
      <alignment horizontal="right" vertical="center" indent="2"/>
    </xf>
    <xf numFmtId="0" fontId="65" fillId="0" borderId="0" xfId="0" applyNumberFormat="1" applyFont="1" applyBorder="1" applyAlignment="1">
      <alignment horizontal="right" vertical="center" indent="2"/>
    </xf>
    <xf numFmtId="0" fontId="65" fillId="25" borderId="0" xfId="0" applyNumberFormat="1" applyFont="1" applyFill="1" applyAlignment="1">
      <alignment horizontal="right" vertical="center" indent="2"/>
    </xf>
    <xf numFmtId="0" fontId="65" fillId="0" borderId="0" xfId="0" applyNumberFormat="1" applyFont="1" applyAlignment="1">
      <alignment horizontal="right" vertical="center" indent="2"/>
    </xf>
    <xf numFmtId="0" fontId="10" fillId="0" borderId="0" xfId="0" applyFont="1" applyAlignment="1">
      <alignment vertical="center" readingOrder="1"/>
    </xf>
    <xf numFmtId="195" fontId="65" fillId="25" borderId="17" xfId="0" applyNumberFormat="1" applyFont="1" applyFill="1" applyBorder="1" applyAlignment="1">
      <alignment horizontal="right" vertical="center" indent="1"/>
    </xf>
    <xf numFmtId="3" fontId="61" fillId="0" borderId="0" xfId="0" applyNumberFormat="1" applyFont="1" applyFill="1" applyAlignment="1">
      <alignment horizontal="right" vertical="center" indent="2"/>
    </xf>
    <xf numFmtId="3" fontId="61" fillId="0" borderId="0" xfId="0" applyNumberFormat="1" applyFont="1" applyBorder="1" applyAlignment="1">
      <alignment horizontal="right" vertical="center" indent="2"/>
    </xf>
    <xf numFmtId="3" fontId="58" fillId="25" borderId="0" xfId="0" applyNumberFormat="1" applyFont="1" applyFill="1" applyAlignment="1">
      <alignment horizontal="right" vertical="center" indent="2"/>
    </xf>
    <xf numFmtId="3" fontId="58" fillId="0" borderId="0" xfId="0" applyNumberFormat="1" applyFont="1" applyAlignment="1">
      <alignment horizontal="right" vertical="center" indent="2"/>
    </xf>
    <xf numFmtId="3" fontId="58" fillId="0" borderId="0" xfId="0" applyNumberFormat="1" applyFont="1" applyFill="1" applyAlignment="1">
      <alignment horizontal="right" vertical="center" indent="2"/>
    </xf>
    <xf numFmtId="3" fontId="58" fillId="0" borderId="18" xfId="0" applyNumberFormat="1" applyFont="1" applyBorder="1" applyAlignment="1">
      <alignment horizontal="right" vertical="center" indent="2"/>
    </xf>
    <xf numFmtId="3" fontId="58" fillId="0" borderId="0" xfId="0" applyNumberFormat="1" applyFont="1" applyBorder="1" applyAlignment="1">
      <alignment horizontal="right" vertical="center" indent="2"/>
    </xf>
    <xf numFmtId="3" fontId="58" fillId="25" borderId="29" xfId="0" applyNumberFormat="1" applyFont="1" applyFill="1" applyBorder="1" applyAlignment="1">
      <alignment horizontal="right" vertical="center" indent="2"/>
    </xf>
    <xf numFmtId="3" fontId="61" fillId="33" borderId="0" xfId="0" applyNumberFormat="1" applyFont="1" applyFill="1" applyAlignment="1">
      <alignment horizontal="right" vertical="center" indent="2"/>
    </xf>
    <xf numFmtId="49" fontId="69" fillId="30" borderId="17" xfId="0" applyNumberFormat="1" applyFont="1" applyFill="1" applyBorder="1" applyAlignment="1">
      <alignment horizontal="center" vertical="center" wrapText="1" readingOrder="2"/>
    </xf>
    <xf numFmtId="195" fontId="69" fillId="26" borderId="18" xfId="63" applyNumberFormat="1" applyFont="1" applyFill="1" applyBorder="1" applyAlignment="1">
      <alignment horizontal="center" vertical="center"/>
      <protection/>
    </xf>
    <xf numFmtId="195" fontId="102" fillId="27" borderId="0" xfId="63" applyNumberFormat="1" applyFont="1" applyFill="1" applyBorder="1" applyAlignment="1">
      <alignment horizontal="center" vertical="center"/>
      <protection/>
    </xf>
    <xf numFmtId="195" fontId="69" fillId="26" borderId="0" xfId="63" applyNumberFormat="1" applyFont="1" applyFill="1" applyBorder="1" applyAlignment="1">
      <alignment horizontal="center" vertical="center"/>
      <protection/>
    </xf>
    <xf numFmtId="195" fontId="69" fillId="27" borderId="0" xfId="63" applyNumberFormat="1" applyFont="1" applyFill="1" applyBorder="1" applyAlignment="1">
      <alignment horizontal="center" vertical="center"/>
      <protection/>
    </xf>
    <xf numFmtId="195" fontId="69" fillId="27" borderId="29" xfId="63" applyNumberFormat="1" applyFont="1" applyFill="1" applyBorder="1" applyAlignment="1">
      <alignment horizontal="center" vertical="center"/>
      <protection/>
    </xf>
    <xf numFmtId="0" fontId="65" fillId="25" borderId="0" xfId="0" applyFont="1" applyFill="1" applyBorder="1" applyAlignment="1">
      <alignment horizontal="right" vertical="center" indent="2" readingOrder="2"/>
    </xf>
    <xf numFmtId="0" fontId="65" fillId="25" borderId="0" xfId="0" applyFont="1" applyFill="1" applyBorder="1" applyAlignment="1">
      <alignment horizontal="right" vertical="center" indent="6" readingOrder="2"/>
    </xf>
    <xf numFmtId="200" fontId="65" fillId="25" borderId="0" xfId="0" applyNumberFormat="1" applyFont="1" applyFill="1" applyBorder="1" applyAlignment="1">
      <alignment horizontal="right" vertical="center" indent="6"/>
    </xf>
    <xf numFmtId="0" fontId="65" fillId="0" borderId="29" xfId="0" applyFont="1" applyBorder="1" applyAlignment="1">
      <alignment horizontal="right" vertical="center" indent="2" readingOrder="2"/>
    </xf>
    <xf numFmtId="0" fontId="65" fillId="0" borderId="29" xfId="0" applyFont="1" applyBorder="1" applyAlignment="1">
      <alignment horizontal="right" vertical="center" indent="6" readingOrder="2"/>
    </xf>
    <xf numFmtId="200" fontId="65" fillId="0" borderId="29" xfId="0" applyNumberFormat="1" applyFont="1" applyBorder="1" applyAlignment="1">
      <alignment horizontal="right" vertical="center" indent="6"/>
    </xf>
    <xf numFmtId="0" fontId="58" fillId="25" borderId="0" xfId="0" applyFont="1" applyFill="1" applyBorder="1" applyAlignment="1">
      <alignment horizontal="left" vertical="center" indent="2"/>
    </xf>
    <xf numFmtId="0" fontId="58" fillId="0" borderId="29" xfId="0" applyFont="1" applyBorder="1" applyAlignment="1">
      <alignment horizontal="left" vertical="center" indent="2"/>
    </xf>
    <xf numFmtId="195" fontId="65" fillId="25" borderId="0" xfId="0" applyNumberFormat="1" applyFont="1" applyFill="1" applyBorder="1" applyAlignment="1">
      <alignment horizontal="right" vertical="center" indent="5"/>
    </xf>
    <xf numFmtId="195" fontId="65" fillId="0" borderId="0" xfId="0" applyNumberFormat="1" applyFont="1" applyBorder="1" applyAlignment="1">
      <alignment horizontal="right" vertical="center" indent="5"/>
    </xf>
    <xf numFmtId="0" fontId="58" fillId="0" borderId="0" xfId="0" applyFont="1" applyBorder="1" applyAlignment="1">
      <alignment horizontal="right" vertical="center"/>
    </xf>
    <xf numFmtId="0" fontId="58" fillId="25" borderId="0" xfId="0" applyFont="1" applyFill="1" applyBorder="1" applyAlignment="1">
      <alignment vertical="center" readingOrder="2"/>
    </xf>
    <xf numFmtId="0" fontId="58" fillId="25" borderId="0" xfId="0" applyFont="1" applyFill="1" applyBorder="1" applyAlignment="1">
      <alignment horizontal="right" vertical="center" readingOrder="2"/>
    </xf>
    <xf numFmtId="0" fontId="58" fillId="0" borderId="29" xfId="0" applyFont="1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0" fontId="58" fillId="25" borderId="0" xfId="0" applyFont="1" applyFill="1" applyBorder="1" applyAlignment="1">
      <alignment horizontal="left" vertical="center"/>
    </xf>
    <xf numFmtId="0" fontId="58" fillId="0" borderId="29" xfId="0" applyFont="1" applyBorder="1" applyAlignment="1">
      <alignment horizontal="left" vertical="center"/>
    </xf>
    <xf numFmtId="195" fontId="65" fillId="0" borderId="29" xfId="0" applyNumberFormat="1" applyFont="1" applyBorder="1" applyAlignment="1">
      <alignment horizontal="right" vertical="center" indent="5"/>
    </xf>
    <xf numFmtId="0" fontId="49" fillId="0" borderId="0" xfId="62" applyFont="1" applyBorder="1" applyAlignment="1">
      <alignment horizontal="center" readingOrder="2"/>
      <protection/>
    </xf>
    <xf numFmtId="0" fontId="9" fillId="0" borderId="0" xfId="62" applyFont="1" applyAlignment="1">
      <alignment horizontal="left" vertical="top" wrapText="1" readingOrder="1"/>
      <protection/>
    </xf>
    <xf numFmtId="0" fontId="50" fillId="0" borderId="0" xfId="62" applyFont="1" applyBorder="1" applyAlignment="1">
      <alignment horizontal="center" readingOrder="2"/>
      <protection/>
    </xf>
    <xf numFmtId="0" fontId="75" fillId="25" borderId="23" xfId="0" applyFont="1" applyFill="1" applyBorder="1" applyAlignment="1">
      <alignment horizontal="center" vertical="center" readingOrder="2"/>
    </xf>
    <xf numFmtId="0" fontId="75" fillId="25" borderId="17" xfId="0" applyFont="1" applyFill="1" applyBorder="1" applyAlignment="1">
      <alignment horizontal="center" vertical="center" readingOrder="2"/>
    </xf>
    <xf numFmtId="0" fontId="75" fillId="25" borderId="23" xfId="0" applyFont="1" applyFill="1" applyBorder="1" applyAlignment="1">
      <alignment horizontal="center" vertical="center"/>
    </xf>
    <xf numFmtId="0" fontId="75" fillId="25" borderId="17" xfId="0" applyFont="1" applyFill="1" applyBorder="1" applyAlignment="1">
      <alignment horizontal="center" vertical="center"/>
    </xf>
    <xf numFmtId="0" fontId="75" fillId="25" borderId="2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13" fillId="25" borderId="27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13" fillId="25" borderId="26" xfId="0" applyFont="1" applyFill="1" applyBorder="1" applyAlignment="1">
      <alignment horizontal="center" vertical="center"/>
    </xf>
    <xf numFmtId="0" fontId="10" fillId="25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8" fillId="25" borderId="23" xfId="0" applyFont="1" applyFill="1" applyBorder="1" applyAlignment="1">
      <alignment horizontal="center" vertical="center"/>
    </xf>
    <xf numFmtId="0" fontId="58" fillId="25" borderId="17" xfId="0" applyFont="1" applyFill="1" applyBorder="1" applyAlignment="1">
      <alignment horizontal="center" vertical="center"/>
    </xf>
    <xf numFmtId="0" fontId="58" fillId="25" borderId="24" xfId="0" applyFont="1" applyFill="1" applyBorder="1" applyAlignment="1">
      <alignment horizontal="center" vertical="center"/>
    </xf>
    <xf numFmtId="0" fontId="13" fillId="25" borderId="23" xfId="0" applyFont="1" applyFill="1" applyBorder="1" applyAlignment="1">
      <alignment horizontal="center" vertical="center"/>
    </xf>
    <xf numFmtId="0" fontId="13" fillId="25" borderId="17" xfId="0" applyFont="1" applyFill="1" applyBorder="1" applyAlignment="1">
      <alignment horizontal="center" vertical="center"/>
    </xf>
    <xf numFmtId="0" fontId="13" fillId="25" borderId="24" xfId="0" applyFont="1" applyFill="1" applyBorder="1" applyAlignment="1">
      <alignment horizontal="center" vertical="center"/>
    </xf>
    <xf numFmtId="0" fontId="65" fillId="25" borderId="23" xfId="0" applyFont="1" applyFill="1" applyBorder="1" applyAlignment="1">
      <alignment horizontal="center" vertical="center"/>
    </xf>
    <xf numFmtId="0" fontId="65" fillId="25" borderId="17" xfId="0" applyFont="1" applyFill="1" applyBorder="1" applyAlignment="1">
      <alignment horizontal="center" vertical="center"/>
    </xf>
    <xf numFmtId="0" fontId="65" fillId="25" borderId="24" xfId="0" applyFont="1" applyFill="1" applyBorder="1" applyAlignment="1">
      <alignment horizontal="center" vertical="center"/>
    </xf>
    <xf numFmtId="0" fontId="58" fillId="25" borderId="2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readingOrder="2"/>
    </xf>
    <xf numFmtId="0" fontId="65" fillId="25" borderId="30" xfId="0" applyFont="1" applyFill="1" applyBorder="1" applyAlignment="1">
      <alignment horizontal="center" vertical="center"/>
    </xf>
    <xf numFmtId="0" fontId="65" fillId="25" borderId="21" xfId="0" applyFont="1" applyFill="1" applyBorder="1" applyAlignment="1">
      <alignment horizontal="center" vertical="center"/>
    </xf>
    <xf numFmtId="0" fontId="69" fillId="32" borderId="24" xfId="63" applyFont="1" applyFill="1" applyBorder="1" applyAlignment="1">
      <alignment horizontal="center" vertical="center"/>
      <protection/>
    </xf>
    <xf numFmtId="0" fontId="69" fillId="32" borderId="22" xfId="63" applyFont="1" applyFill="1" applyBorder="1" applyAlignment="1">
      <alignment horizontal="center" vertical="center" wrapText="1"/>
      <protection/>
    </xf>
    <xf numFmtId="0" fontId="69" fillId="32" borderId="23" xfId="63" applyFont="1" applyFill="1" applyBorder="1" applyAlignment="1">
      <alignment horizontal="center" vertical="center" wrapText="1"/>
      <protection/>
    </xf>
    <xf numFmtId="0" fontId="58" fillId="0" borderId="0" xfId="0" applyFont="1" applyAlignment="1" quotePrefix="1">
      <alignment horizontal="center" vertical="center"/>
    </xf>
    <xf numFmtId="0" fontId="21" fillId="0" borderId="0" xfId="0" applyFont="1" applyAlignment="1" quotePrefix="1">
      <alignment horizontal="center" vertical="center"/>
    </xf>
    <xf numFmtId="0" fontId="43" fillId="0" borderId="0" xfId="63" applyFont="1" applyAlignment="1">
      <alignment horizontal="right" vertical="top" wrapText="1" readingOrder="2"/>
      <protection/>
    </xf>
    <xf numFmtId="0" fontId="43" fillId="0" borderId="0" xfId="63" applyFont="1" applyAlignment="1">
      <alignment horizontal="left" vertical="top" wrapText="1"/>
      <protection/>
    </xf>
    <xf numFmtId="0" fontId="70" fillId="25" borderId="23" xfId="63" applyFont="1" applyFill="1" applyBorder="1" applyAlignment="1">
      <alignment horizontal="center"/>
      <protection/>
    </xf>
    <xf numFmtId="0" fontId="70" fillId="25" borderId="17" xfId="63" applyFont="1" applyFill="1" applyBorder="1" applyAlignment="1">
      <alignment horizontal="center"/>
      <protection/>
    </xf>
    <xf numFmtId="0" fontId="70" fillId="25" borderId="19" xfId="63" applyFont="1" applyFill="1" applyBorder="1" applyAlignment="1">
      <alignment horizontal="center" vertical="center"/>
      <protection/>
    </xf>
    <xf numFmtId="0" fontId="70" fillId="25" borderId="20" xfId="63" applyFont="1" applyFill="1" applyBorder="1" applyAlignment="1">
      <alignment horizontal="center" vertical="center"/>
      <protection/>
    </xf>
    <xf numFmtId="0" fontId="21" fillId="0" borderId="0" xfId="58" applyFont="1" applyAlignment="1">
      <alignment horizontal="center" vertical="center" wrapText="1"/>
      <protection/>
    </xf>
    <xf numFmtId="0" fontId="10" fillId="0" borderId="0" xfId="59" applyFont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_Chart 02-01 to 02-08" xfId="59"/>
    <cellStyle name="Normal_Chrt0205" xfId="60"/>
    <cellStyle name="Normal_Chrt0206" xfId="61"/>
    <cellStyle name="Normal_السكان النشيطين خلال النهار 2009" xfId="62"/>
    <cellStyle name="Normal_توقع الحياة حسب العمر والجنس" xfId="63"/>
    <cellStyle name="Normal_معدلات الوفيات حسب العمر والجنس (2)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عملة [0]_Table 03-01 to 03-16 &amp; Chart" xfId="71"/>
    <cellStyle name="عملة_Table 03-01 to 03-16 &amp; Char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D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FEFCF"/>
      <rgbColor rgb="00FFFF99"/>
      <rgbColor rgb="0099CCFF"/>
      <rgbColor rgb="00FFCDE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chartsheet" Target="chartsheets/sheet5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worksheet" Target="worksheets/sheet15.xml" /><Relationship Id="rId21" Type="http://schemas.openxmlformats.org/officeDocument/2006/relationships/worksheet" Target="worksheets/sheet16.xml" /><Relationship Id="rId22" Type="http://schemas.openxmlformats.org/officeDocument/2006/relationships/worksheet" Target="worksheets/sheet17.xml" /><Relationship Id="rId23" Type="http://schemas.openxmlformats.org/officeDocument/2006/relationships/worksheet" Target="worksheets/sheet18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( 2013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57"/>
          <c:w val="0.987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الرسومات'!$A$34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الرسومات'!$B$33:$Q$33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الرسومات'!$B$34:$Q$34</c:f>
              <c:numCache>
                <c:ptCount val="16"/>
                <c:pt idx="0">
                  <c:v>-44.058</c:v>
                </c:pt>
                <c:pt idx="1">
                  <c:v>-46.58</c:v>
                </c:pt>
                <c:pt idx="2">
                  <c:v>-46.017</c:v>
                </c:pt>
                <c:pt idx="3">
                  <c:v>-42.915</c:v>
                </c:pt>
                <c:pt idx="4">
                  <c:v>-160.291</c:v>
                </c:pt>
                <c:pt idx="5">
                  <c:v>-348.152</c:v>
                </c:pt>
                <c:pt idx="6">
                  <c:v>-353.911</c:v>
                </c:pt>
                <c:pt idx="7">
                  <c:v>-271.834</c:v>
                </c:pt>
                <c:pt idx="8">
                  <c:v>-166.485</c:v>
                </c:pt>
                <c:pt idx="9">
                  <c:v>-98.203</c:v>
                </c:pt>
                <c:pt idx="10">
                  <c:v>-57.9</c:v>
                </c:pt>
                <c:pt idx="11">
                  <c:v>-25.321</c:v>
                </c:pt>
                <c:pt idx="12">
                  <c:v>-8.494</c:v>
                </c:pt>
                <c:pt idx="13">
                  <c:v>-3.155</c:v>
                </c:pt>
                <c:pt idx="14">
                  <c:v>-1.84</c:v>
                </c:pt>
                <c:pt idx="15">
                  <c:v>-2.174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الرسومات'!$A$35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الرسومات'!$B$33:$Q$33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الرسومات'!$B$35:$Q$35</c:f>
              <c:numCache>
                <c:ptCount val="16"/>
                <c:pt idx="0">
                  <c:v>38.489</c:v>
                </c:pt>
                <c:pt idx="1">
                  <c:v>38.931</c:v>
                </c:pt>
                <c:pt idx="2">
                  <c:v>39.293</c:v>
                </c:pt>
                <c:pt idx="3">
                  <c:v>39.457</c:v>
                </c:pt>
                <c:pt idx="4">
                  <c:v>65.536</c:v>
                </c:pt>
                <c:pt idx="5">
                  <c:v>83.14</c:v>
                </c:pt>
                <c:pt idx="6">
                  <c:v>79.013</c:v>
                </c:pt>
                <c:pt idx="7">
                  <c:v>58.237</c:v>
                </c:pt>
                <c:pt idx="8">
                  <c:v>39.539</c:v>
                </c:pt>
                <c:pt idx="9">
                  <c:v>23.985</c:v>
                </c:pt>
                <c:pt idx="10">
                  <c:v>15.241</c:v>
                </c:pt>
                <c:pt idx="11">
                  <c:v>7.227</c:v>
                </c:pt>
                <c:pt idx="12">
                  <c:v>3.557</c:v>
                </c:pt>
                <c:pt idx="13">
                  <c:v>2.023</c:v>
                </c:pt>
                <c:pt idx="14">
                  <c:v>1.407</c:v>
                </c:pt>
                <c:pt idx="15">
                  <c:v>1.44</c:v>
                </c:pt>
              </c:numCache>
            </c:numRef>
          </c:val>
        </c:ser>
        <c:overlap val="100"/>
        <c:gapWidth val="0"/>
        <c:axId val="32109478"/>
        <c:axId val="20549847"/>
      </c:barChart>
      <c:catAx>
        <c:axId val="32109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549847"/>
        <c:crosses val="autoZero"/>
        <c:auto val="1"/>
        <c:lblOffset val="500"/>
        <c:tickLblSkip val="1"/>
        <c:noMultiLvlLbl val="0"/>
      </c:catAx>
      <c:valAx>
        <c:axId val="20549847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(Population in 000's)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السكان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بالألف</a:t>
                </a:r>
              </a:p>
            </c:rich>
          </c:tx>
          <c:layout>
            <c:manualLayout>
              <c:xMode val="factor"/>
              <c:yMode val="factor"/>
              <c:x val="0.0712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210947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"/>
          <c:y val="0.957"/>
          <c:w val="0.65575"/>
          <c:h val="0.03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غير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إماراتيين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Non-Emiratis</a:t>
            </a:r>
          </a:p>
        </c:rich>
      </c:tx>
      <c:layout>
        <c:manualLayout>
          <c:xMode val="factor"/>
          <c:yMode val="factor"/>
          <c:x val="-0.039"/>
          <c:y val="0.091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7625"/>
          <c:y val="0.14625"/>
          <c:w val="0.84975"/>
          <c:h val="0.84975"/>
        </c:manualLayout>
      </c:layout>
      <c:areaChart>
        <c:grouping val="standard"/>
        <c:varyColors val="0"/>
        <c:ser>
          <c:idx val="0"/>
          <c:order val="0"/>
          <c:tx>
            <c:strRef>
              <c:f>'بيانات الرسومات'!$A$110</c:f>
              <c:strCache>
                <c:ptCount val="1"/>
                <c:pt idx="0">
                  <c:v>BIRTHS المواليد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الرسومات'!$B$109:$D$109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الرسومات'!$B$110:$D$110</c:f>
              <c:numCache>
                <c:ptCount val="3"/>
                <c:pt idx="0">
                  <c:v>17332</c:v>
                </c:pt>
                <c:pt idx="1">
                  <c:v>18946</c:v>
                </c:pt>
                <c:pt idx="2">
                  <c:v>20099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الرسومات'!$A$111</c:f>
              <c:strCache>
                <c:ptCount val="1"/>
                <c:pt idx="0">
                  <c:v>DEATHS الوفيات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الرسومات'!$B$109:$D$109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الرسومات'!$B$111:$D$111</c:f>
              <c:numCache>
                <c:ptCount val="3"/>
                <c:pt idx="0">
                  <c:v>1423</c:v>
                </c:pt>
                <c:pt idx="1">
                  <c:v>1593</c:v>
                </c:pt>
                <c:pt idx="2">
                  <c:v>1725</c:v>
                </c:pt>
              </c:numCache>
            </c:numRef>
          </c:val>
        </c:ser>
        <c:axId val="3462506"/>
        <c:axId val="31162555"/>
      </c:areaChart>
      <c:catAx>
        <c:axId val="3462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السنـــوات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Years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2555"/>
        <c:crosses val="autoZero"/>
        <c:auto val="0"/>
        <c:lblOffset val="100"/>
        <c:tickLblSkip val="1"/>
        <c:noMultiLvlLbl val="0"/>
      </c:catAx>
      <c:valAx>
        <c:axId val="31162555"/>
        <c:scaling>
          <c:orientation val="minMax"/>
          <c:max val="2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عدد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الأحداث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الحيوية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No. of Vital Events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506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ysDot"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5"/>
          <c:w val="0.98125"/>
          <c:h val="0.97"/>
        </c:manualLayout>
      </c:layout>
      <c:barChart>
        <c:barDir val="col"/>
        <c:grouping val="clustered"/>
        <c:varyColors val="0"/>
        <c:axId val="27116150"/>
        <c:axId val="42718759"/>
      </c:barChart>
      <c:catAx>
        <c:axId val="271161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18759"/>
        <c:crosses val="autoZero"/>
        <c:auto val="1"/>
        <c:lblOffset val="100"/>
        <c:tickLblSkip val="1"/>
        <c:noMultiLvlLbl val="0"/>
      </c:catAx>
      <c:valAx>
        <c:axId val="427187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1161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275"/>
          <c:y val="0"/>
          <c:w val="0.8545"/>
          <c:h val="0.57125"/>
        </c:manualLayout>
      </c:layout>
      <c:bar3DChart>
        <c:barDir val="col"/>
        <c:grouping val="clustered"/>
        <c:varyColors val="0"/>
        <c:ser>
          <c:idx val="0"/>
          <c:order val="0"/>
          <c:tx>
            <c:v>'بيانات الرسومات'!#REF!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الرسومات'!$D$72:$F$72</c:f>
              <c:strCache/>
            </c:strRef>
          </c:cat>
          <c:val>
            <c:numRef>
              <c:f>'بيانات الرسومات'!#REF!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الرسومات'!$A$73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CFEF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الرسومات'!$D$72:$F$72</c:f>
              <c:strCache/>
            </c:strRef>
          </c:cat>
          <c:val>
            <c:numRef>
              <c:f>'بيانات الرسومات'!$D$73:$F$73</c:f>
              <c:numCache/>
            </c:numRef>
          </c:val>
          <c:shape val="box"/>
        </c:ser>
        <c:ser>
          <c:idx val="2"/>
          <c:order val="2"/>
          <c:tx>
            <c:v>'بيانات الرسومات'!#REF!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الرسومات'!$D$72:$F$72</c:f>
              <c:strCache/>
            </c:strRef>
          </c:cat>
          <c:val>
            <c:numRef>
              <c:f>'بيانات الرسومات'!#REF!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'بيانات الرسومات'!$A$74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الرسومات'!$D$72:$F$72</c:f>
              <c:strCache/>
            </c:strRef>
          </c:cat>
          <c:val>
            <c:numRef>
              <c:f>'بيانات الرسومات'!$D$74:$F$74</c:f>
              <c:numCache/>
            </c:numRef>
          </c:val>
          <c:shape val="box"/>
        </c:ser>
        <c:ser>
          <c:idx val="4"/>
          <c:order val="4"/>
          <c:tx>
            <c:strRef>
              <c:f>'بيانات الرسومات'!$A$75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D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الرسومات'!$D$72:$F$72</c:f>
              <c:strCache/>
            </c:strRef>
          </c:cat>
          <c:val>
            <c:numRef>
              <c:f>'بيانات الرسومات'!$D$75:$F$75</c:f>
              <c:numCache/>
            </c:numRef>
          </c:val>
          <c:shape val="box"/>
        </c:ser>
        <c:shape val="box"/>
        <c:axId val="12027540"/>
        <c:axId val="41138997"/>
      </c:bar3DChart>
      <c:catAx>
        <c:axId val="12027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الحالة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التعليمية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Educational Status</a:t>
                </a:r>
              </a:p>
            </c:rich>
          </c:tx>
          <c:layout>
            <c:manualLayout>
              <c:xMode val="factor"/>
              <c:yMode val="factor"/>
              <c:x val="-0.089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8997"/>
        <c:crosses val="autoZero"/>
        <c:auto val="1"/>
        <c:lblOffset val="100"/>
        <c:tickLblSkip val="1"/>
        <c:noMultiLvlLbl val="0"/>
      </c:catAx>
      <c:valAx>
        <c:axId val="41138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population (10+) 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عدد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السكان</a:t>
                </a:r>
              </a:p>
            </c:rich>
          </c:tx>
          <c:layout>
            <c:manualLayout>
              <c:xMode val="factor"/>
              <c:yMode val="factor"/>
              <c:x val="-0.29625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275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475"/>
          <c:y val="0.8485"/>
          <c:w val="0.407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63"/>
          <c:w val="0.91775"/>
          <c:h val="0.88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الرسومات'!$A$17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الرسومات'!$B$16:$Q$16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الرسومات'!$B$17:$Q$17</c:f>
              <c:numCache>
                <c:ptCount val="16"/>
                <c:pt idx="0">
                  <c:v>-40.244</c:v>
                </c:pt>
                <c:pt idx="1">
                  <c:v>-42.557</c:v>
                </c:pt>
                <c:pt idx="2">
                  <c:v>-42.046</c:v>
                </c:pt>
                <c:pt idx="3">
                  <c:v>-39.207</c:v>
                </c:pt>
                <c:pt idx="4">
                  <c:v>-146.81</c:v>
                </c:pt>
                <c:pt idx="5">
                  <c:v>-319.029</c:v>
                </c:pt>
                <c:pt idx="6">
                  <c:v>-324.326</c:v>
                </c:pt>
                <c:pt idx="7">
                  <c:v>-249.104</c:v>
                </c:pt>
                <c:pt idx="8">
                  <c:v>-152.553</c:v>
                </c:pt>
                <c:pt idx="9">
                  <c:v>-89.973</c:v>
                </c:pt>
                <c:pt idx="10">
                  <c:v>-53.04</c:v>
                </c:pt>
                <c:pt idx="11">
                  <c:v>-23.187</c:v>
                </c:pt>
                <c:pt idx="12">
                  <c:v>-7.768</c:v>
                </c:pt>
                <c:pt idx="13">
                  <c:v>-2.878</c:v>
                </c:pt>
                <c:pt idx="14">
                  <c:v>-1.676</c:v>
                </c:pt>
                <c:pt idx="15">
                  <c:v>-1.982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الرسومات'!$A$18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الرسومات'!$B$16:$Q$16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الرسومات'!$B$18:$Q$18</c:f>
              <c:numCache>
                <c:ptCount val="16"/>
                <c:pt idx="0">
                  <c:v>33.672</c:v>
                </c:pt>
                <c:pt idx="1">
                  <c:v>34.152</c:v>
                </c:pt>
                <c:pt idx="2">
                  <c:v>34.262</c:v>
                </c:pt>
                <c:pt idx="3">
                  <c:v>34.982</c:v>
                </c:pt>
                <c:pt idx="4">
                  <c:v>56.961</c:v>
                </c:pt>
                <c:pt idx="5">
                  <c:v>72.096</c:v>
                </c:pt>
                <c:pt idx="6">
                  <c:v>68.48</c:v>
                </c:pt>
                <c:pt idx="7">
                  <c:v>50.501</c:v>
                </c:pt>
                <c:pt idx="8">
                  <c:v>34.308</c:v>
                </c:pt>
                <c:pt idx="9">
                  <c:v>20.849</c:v>
                </c:pt>
                <c:pt idx="10">
                  <c:v>13.269</c:v>
                </c:pt>
                <c:pt idx="11">
                  <c:v>6.316</c:v>
                </c:pt>
                <c:pt idx="12">
                  <c:v>3.128</c:v>
                </c:pt>
                <c:pt idx="13">
                  <c:v>1.789</c:v>
                </c:pt>
                <c:pt idx="14">
                  <c:v>1.247</c:v>
                </c:pt>
                <c:pt idx="15">
                  <c:v>1.278</c:v>
                </c:pt>
              </c:numCache>
            </c:numRef>
          </c:val>
        </c:ser>
        <c:overlap val="100"/>
        <c:gapWidth val="0"/>
        <c:axId val="50730896"/>
        <c:axId val="53924881"/>
      </c:barChart>
      <c:catAx>
        <c:axId val="50730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924881"/>
        <c:crosses val="autoZero"/>
        <c:auto val="1"/>
        <c:lblOffset val="100"/>
        <c:tickLblSkip val="1"/>
        <c:noMultiLvlLbl val="0"/>
      </c:catAx>
      <c:valAx>
        <c:axId val="53924881"/>
        <c:scaling>
          <c:orientation val="minMax"/>
          <c:max val="400"/>
          <c:min val="-400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073089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"/>
          <c:y val="0.957"/>
          <c:w val="0.62"/>
          <c:h val="0.0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( 2012 ) 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54"/>
          <c:w val="0.987"/>
          <c:h val="0.88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الرسومات'!$A$26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الرسومات'!$B$25:$Q$25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الرسومات'!$B$26:$Q$26</c:f>
              <c:numCache>
                <c:ptCount val="16"/>
                <c:pt idx="0">
                  <c:v>-42.059</c:v>
                </c:pt>
                <c:pt idx="1">
                  <c:v>-44.47</c:v>
                </c:pt>
                <c:pt idx="2">
                  <c:v>-43.935</c:v>
                </c:pt>
                <c:pt idx="3">
                  <c:v>-40.971</c:v>
                </c:pt>
                <c:pt idx="4">
                  <c:v>-153.176</c:v>
                </c:pt>
                <c:pt idx="5">
                  <c:v>-332.761</c:v>
                </c:pt>
                <c:pt idx="6">
                  <c:v>-338.273</c:v>
                </c:pt>
                <c:pt idx="7">
                  <c:v>-259.82</c:v>
                </c:pt>
                <c:pt idx="8">
                  <c:v>-159.123</c:v>
                </c:pt>
                <c:pt idx="9">
                  <c:v>-93.856</c:v>
                </c:pt>
                <c:pt idx="10">
                  <c:v>-55.334</c:v>
                </c:pt>
                <c:pt idx="11">
                  <c:v>-24.196</c:v>
                </c:pt>
                <c:pt idx="12">
                  <c:v>-8.112</c:v>
                </c:pt>
                <c:pt idx="13">
                  <c:v>-3.01</c:v>
                </c:pt>
                <c:pt idx="14">
                  <c:v>-1.755</c:v>
                </c:pt>
                <c:pt idx="15">
                  <c:v>-2.074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الرسومات'!$A$27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الرسومات'!$B$25:$Q$25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الرسومات'!$B$27:$Q$27</c:f>
              <c:numCache>
                <c:ptCount val="16"/>
                <c:pt idx="0">
                  <c:v>36.154</c:v>
                </c:pt>
                <c:pt idx="1">
                  <c:v>36.567</c:v>
                </c:pt>
                <c:pt idx="2">
                  <c:v>36.904</c:v>
                </c:pt>
                <c:pt idx="3">
                  <c:v>37.049</c:v>
                </c:pt>
                <c:pt idx="4">
                  <c:v>61.413</c:v>
                </c:pt>
                <c:pt idx="5">
                  <c:v>77.844</c:v>
                </c:pt>
                <c:pt idx="6">
                  <c:v>73.965</c:v>
                </c:pt>
                <c:pt idx="7">
                  <c:v>54.527</c:v>
                </c:pt>
                <c:pt idx="8">
                  <c:v>37.029</c:v>
                </c:pt>
                <c:pt idx="9">
                  <c:v>22.477</c:v>
                </c:pt>
                <c:pt idx="10">
                  <c:v>14.291</c:v>
                </c:pt>
                <c:pt idx="11">
                  <c:v>6.786</c:v>
                </c:pt>
                <c:pt idx="12">
                  <c:v>3.348</c:v>
                </c:pt>
                <c:pt idx="13">
                  <c:v>1.908</c:v>
                </c:pt>
                <c:pt idx="14">
                  <c:v>1.328</c:v>
                </c:pt>
                <c:pt idx="15">
                  <c:v>1.36</c:v>
                </c:pt>
              </c:numCache>
            </c:numRef>
          </c:val>
        </c:ser>
        <c:overlap val="100"/>
        <c:gapWidth val="0"/>
        <c:axId val="15561882"/>
        <c:axId val="5839211"/>
      </c:barChart>
      <c:catAx>
        <c:axId val="15561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39211"/>
        <c:crosses val="autoZero"/>
        <c:auto val="1"/>
        <c:lblOffset val="500"/>
        <c:tickLblSkip val="1"/>
        <c:noMultiLvlLbl val="0"/>
      </c:catAx>
      <c:valAx>
        <c:axId val="5839211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(Population in 000's)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السكان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بالألف</a:t>
                </a:r>
              </a:p>
            </c:rich>
          </c:tx>
          <c:layout>
            <c:manualLayout>
              <c:xMode val="factor"/>
              <c:yMode val="factor"/>
              <c:x val="0.0712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556188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"/>
          <c:y val="0.957"/>
          <c:w val="0.65575"/>
          <c:h val="0.03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9"/>
      <c:rotY val="0"/>
      <c:depthPercent val="100"/>
      <c:rAngAx val="1"/>
    </c:view3D>
    <c:plotArea>
      <c:layout>
        <c:manualLayout>
          <c:xMode val="edge"/>
          <c:yMode val="edge"/>
          <c:x val="0.0275"/>
          <c:y val="0.1395"/>
          <c:w val="0.92275"/>
          <c:h val="0.760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'بيانات الرسومات'!$A$46</c:f>
              <c:strCache>
                <c:ptCount val="1"/>
                <c:pt idx="0">
                  <c:v>الأفراد
Individuals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الرسومات'!$B$44:$D$44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الرسومات'!$B$46:$D$46</c:f>
              <c:numCache>
                <c:ptCount val="3"/>
                <c:pt idx="0">
                  <c:v>2003170</c:v>
                </c:pt>
                <c:pt idx="1">
                  <c:v>2105875</c:v>
                </c:pt>
                <c:pt idx="2">
                  <c:v>2213845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'بيانات الرسومات'!$A$45</c:f>
              <c:strCache>
                <c:ptCount val="1"/>
                <c:pt idx="0">
                  <c:v>الأسر المعيشية
Households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الرسومات'!$B$44:$D$44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الرسومات'!$B$45:$D$45</c:f>
              <c:numCache>
                <c:ptCount val="3"/>
                <c:pt idx="0">
                  <c:v>311152</c:v>
                </c:pt>
                <c:pt idx="1">
                  <c:v>334574</c:v>
                </c:pt>
                <c:pt idx="2">
                  <c:v>359832</c:v>
                </c:pt>
              </c:numCache>
            </c:numRef>
          </c:val>
          <c:shape val="box"/>
        </c:ser>
        <c:shape val="box"/>
        <c:axId val="52552900"/>
        <c:axId val="3214053"/>
      </c:bar3DChart>
      <c:catAx>
        <c:axId val="52552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14053"/>
        <c:crosses val="autoZero"/>
        <c:auto val="1"/>
        <c:lblOffset val="100"/>
        <c:tickLblSkip val="1"/>
        <c:noMultiLvlLbl val="0"/>
      </c:catAx>
      <c:valAx>
        <c:axId val="3214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2900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05"/>
          <c:y val="0.926"/>
          <c:w val="0.340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3"/>
      <c:rotY val="0"/>
      <c:depthPercent val="100"/>
      <c:rAngAx val="1"/>
    </c:view3D>
    <c:plotArea>
      <c:layout>
        <c:manualLayout>
          <c:xMode val="edge"/>
          <c:yMode val="edge"/>
          <c:x val="0.01325"/>
          <c:y val="0.02175"/>
          <c:w val="0.96375"/>
          <c:h val="0.88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الرسومات'!$A$73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الرسومات'!$B$72:$F$72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.Intermediate Deg</c:v>
                </c:pt>
                <c:pt idx="3">
                  <c:v>مؤهل دون الجامعي
.Under University Deg</c:v>
                </c:pt>
                <c:pt idx="4">
                  <c:v>مؤهل جامعي فما فوق
Univ. Deg. &amp; Post Graduate</c:v>
                </c:pt>
              </c:strCache>
            </c:strRef>
          </c:cat>
          <c:val>
            <c:numRef>
              <c:f>'بيانات الرسومات'!$B$73:$F$73</c:f>
              <c:numCache>
                <c:ptCount val="5"/>
                <c:pt idx="0">
                  <c:v>69396</c:v>
                </c:pt>
                <c:pt idx="1">
                  <c:v>117354</c:v>
                </c:pt>
                <c:pt idx="2">
                  <c:v>219600</c:v>
                </c:pt>
                <c:pt idx="3">
                  <c:v>26440</c:v>
                </c:pt>
                <c:pt idx="4">
                  <c:v>69130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الرسومات'!$A$74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الرسومات'!$B$72:$F$72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.Intermediate Deg</c:v>
                </c:pt>
                <c:pt idx="3">
                  <c:v>مؤهل دون الجامعي
.Under University Deg</c:v>
                </c:pt>
                <c:pt idx="4">
                  <c:v>مؤهل جامعي فما فوق
Univ. Deg. &amp; Post Graduate</c:v>
                </c:pt>
              </c:strCache>
            </c:strRef>
          </c:cat>
          <c:val>
            <c:numRef>
              <c:f>'بيانات الرسومات'!$B$74:$F$74</c:f>
              <c:numCache>
                <c:ptCount val="5"/>
                <c:pt idx="0">
                  <c:v>69899</c:v>
                </c:pt>
                <c:pt idx="1">
                  <c:v>140775</c:v>
                </c:pt>
                <c:pt idx="2">
                  <c:v>385863</c:v>
                </c:pt>
                <c:pt idx="3">
                  <c:v>32422</c:v>
                </c:pt>
                <c:pt idx="4">
                  <c:v>131735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'بيانات الرسومات'!$A$75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الرسومات'!$B$72:$F$72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.Intermediate Deg</c:v>
                </c:pt>
                <c:pt idx="3">
                  <c:v>مؤهل دون الجامعي
.Under University Deg</c:v>
                </c:pt>
                <c:pt idx="4">
                  <c:v>مؤهل جامعي فما فوق
Univ. Deg. &amp; Post Graduate</c:v>
                </c:pt>
              </c:strCache>
            </c:strRef>
          </c:cat>
          <c:val>
            <c:numRef>
              <c:f>'بيانات الرسومات'!$B$75:$F$75</c:f>
              <c:numCache>
                <c:ptCount val="5"/>
                <c:pt idx="0">
                  <c:v>71274</c:v>
                </c:pt>
                <c:pt idx="1">
                  <c:v>152154</c:v>
                </c:pt>
                <c:pt idx="2">
                  <c:v>740271</c:v>
                </c:pt>
                <c:pt idx="3">
                  <c:v>49998</c:v>
                </c:pt>
                <c:pt idx="4">
                  <c:v>196741</c:v>
                </c:pt>
              </c:numCache>
            </c:numRef>
          </c:val>
          <c:shape val="box"/>
        </c:ser>
        <c:gapWidth val="75"/>
        <c:shape val="box"/>
        <c:axId val="28926478"/>
        <c:axId val="59011711"/>
      </c:bar3DChart>
      <c:catAx>
        <c:axId val="28926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</a:defRPr>
            </a:pPr>
          </a:p>
        </c:txPr>
        <c:crossAx val="59011711"/>
        <c:crosses val="autoZero"/>
        <c:auto val="1"/>
        <c:lblOffset val="100"/>
        <c:tickLblSkip val="1"/>
        <c:noMultiLvlLbl val="0"/>
      </c:catAx>
      <c:valAx>
        <c:axId val="59011711"/>
        <c:scaling>
          <c:orientation val="minMax"/>
          <c:max val="90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</a:defRPr>
            </a:pPr>
          </a:p>
        </c:txPr>
        <c:crossAx val="289264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75"/>
          <c:y val="0.94525"/>
          <c:w val="0.13775"/>
          <c:h val="0.041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8"/>
          <c:w val="0.9872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الرسومات'!$A$80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الرسومات'!$B$79:$E$79</c:f>
              <c:strCache>
                <c:ptCount val="4"/>
                <c:pt idx="0">
                  <c:v>لم يتزوج أبداً   Single </c:v>
                </c:pt>
                <c:pt idx="1">
                  <c:v>متزوج   Married</c:v>
                </c:pt>
                <c:pt idx="2">
                  <c:v>مطلق Divorced </c:v>
                </c:pt>
                <c:pt idx="3">
                  <c:v>ارمل   Widowed</c:v>
                </c:pt>
              </c:strCache>
            </c:strRef>
          </c:cat>
          <c:val>
            <c:numRef>
              <c:f>'بيانات الرسومات'!$B$80:$E$80</c:f>
              <c:numCache>
                <c:ptCount val="4"/>
                <c:pt idx="0">
                  <c:v>28.3</c:v>
                </c:pt>
                <c:pt idx="1">
                  <c:v>70.3</c:v>
                </c:pt>
                <c:pt idx="2">
                  <c:v>0.5</c:v>
                </c:pt>
                <c:pt idx="3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الرسومات'!$A$81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الرسومات'!$B$79:$E$79</c:f>
              <c:strCache>
                <c:ptCount val="4"/>
                <c:pt idx="0">
                  <c:v>لم يتزوج أبداً   Single </c:v>
                </c:pt>
                <c:pt idx="1">
                  <c:v>متزوج   Married</c:v>
                </c:pt>
                <c:pt idx="2">
                  <c:v>مطلق Divorced </c:v>
                </c:pt>
                <c:pt idx="3">
                  <c:v>ارمل   Widowed</c:v>
                </c:pt>
              </c:strCache>
            </c:strRef>
          </c:cat>
          <c:val>
            <c:numRef>
              <c:f>'بيانات الرسومات'!$B$81:$E$81</c:f>
              <c:numCache>
                <c:ptCount val="4"/>
                <c:pt idx="0">
                  <c:v>27.8</c:v>
                </c:pt>
                <c:pt idx="1">
                  <c:v>70.5</c:v>
                </c:pt>
                <c:pt idx="2">
                  <c:v>0.8</c:v>
                </c:pt>
                <c:pt idx="3">
                  <c:v>0.9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الرسومات'!$A$82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الرسومات'!$B$79:$E$79</c:f>
              <c:strCache>
                <c:ptCount val="4"/>
                <c:pt idx="0">
                  <c:v>لم يتزوج أبداً   Single </c:v>
                </c:pt>
                <c:pt idx="1">
                  <c:v>متزوج   Married</c:v>
                </c:pt>
                <c:pt idx="2">
                  <c:v>مطلق Divorced </c:v>
                </c:pt>
                <c:pt idx="3">
                  <c:v>ارمل   Widowed</c:v>
                </c:pt>
              </c:strCache>
            </c:strRef>
          </c:cat>
          <c:val>
            <c:numRef>
              <c:f>'بيانات الرسومات'!$B$82:$E$82</c:f>
              <c:numCache>
                <c:ptCount val="4"/>
                <c:pt idx="0">
                  <c:v>26.9</c:v>
                </c:pt>
                <c:pt idx="1">
                  <c:v>71.4</c:v>
                </c:pt>
                <c:pt idx="2">
                  <c:v>0.8</c:v>
                </c:pt>
                <c:pt idx="3">
                  <c:v>0.9</c:v>
                </c:pt>
              </c:numCache>
            </c:numRef>
          </c:val>
        </c:ser>
        <c:gapWidth val="75"/>
        <c:axId val="2755586"/>
        <c:axId val="24800275"/>
      </c:barChart>
      <c:catAx>
        <c:axId val="2755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4800275"/>
        <c:crosses val="autoZero"/>
        <c:auto val="1"/>
        <c:lblOffset val="100"/>
        <c:tickLblSkip val="1"/>
        <c:noMultiLvlLbl val="0"/>
      </c:catAx>
      <c:valAx>
        <c:axId val="248002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5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legend>
      <c:legendPos val="b"/>
      <c:layout>
        <c:manualLayout>
          <c:xMode val="edge"/>
          <c:yMode val="edge"/>
          <c:x val="0.40575"/>
          <c:y val="0.9465"/>
          <c:w val="0.187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60" b="0" i="0" u="none" baseline="0">
              <a:solidFill>
                <a:srgbClr val="000000"/>
              </a:solidFill>
            </a:defRPr>
          </a:pPr>
        </a:p>
      </c:txPr>
    </c:title>
    <c:view3D>
      <c:rotX val="0"/>
      <c:hPercent val="53"/>
      <c:rotY val="0"/>
      <c:depthPercent val="100"/>
      <c:rAngAx val="1"/>
    </c:view3D>
    <c:plotArea>
      <c:layout>
        <c:manualLayout>
          <c:xMode val="edge"/>
          <c:yMode val="edge"/>
          <c:x val="0.0135"/>
          <c:y val="0.075"/>
          <c:w val="0.94825"/>
          <c:h val="0.8875"/>
        </c:manualLayout>
      </c:layout>
      <c:bar3DChart>
        <c:barDir val="col"/>
        <c:grouping val="clustered"/>
        <c:varyColors val="0"/>
        <c:shape val="box"/>
        <c:axId val="61343352"/>
        <c:axId val="15219257"/>
      </c:bar3DChart>
      <c:catAx>
        <c:axId val="61343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5219257"/>
        <c:crosses val="autoZero"/>
        <c:auto val="1"/>
        <c:lblOffset val="100"/>
        <c:tickLblSkip val="1"/>
        <c:noMultiLvlLbl val="0"/>
      </c:catAx>
      <c:valAx>
        <c:axId val="1521925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1343352"/>
        <c:crossesAt val="1"/>
        <c:crossBetween val="between"/>
        <c:dispUnits/>
        <c:majorUnit val="100000"/>
        <c:minorUnit val="1641.7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45"/>
          <c:y val="0.5225"/>
          <c:w val="0.00725"/>
          <c:h val="0.0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.2235"/>
          <c:w val="0.771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الرسومات'!$A$87</c:f>
              <c:strCache>
                <c:ptCount val="1"/>
                <c:pt idx="0">
                  <c:v>داخل قوة العمل
In Labour Force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الرسومات'!$B$86:$D$86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الرسومات'!$B$87:$D$87</c:f>
              <c:numCache>
                <c:ptCount val="3"/>
                <c:pt idx="0">
                  <c:v>79.5</c:v>
                </c:pt>
                <c:pt idx="1">
                  <c:v>80.8</c:v>
                </c:pt>
                <c:pt idx="2">
                  <c:v>83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الرسومات'!$A$88</c:f>
              <c:strCache>
                <c:ptCount val="1"/>
                <c:pt idx="0">
                  <c:v>خارج قوة العمل
Out of Labour Force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الرسومات'!$B$86:$D$86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الرسومات'!$B$88:$D$88</c:f>
              <c:numCache>
                <c:ptCount val="3"/>
                <c:pt idx="0">
                  <c:v>19.6</c:v>
                </c:pt>
                <c:pt idx="1">
                  <c:v>17.6</c:v>
                </c:pt>
                <c:pt idx="2">
                  <c:v>15.5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الرسومات'!$A$89</c:f>
              <c:strCache>
                <c:ptCount val="1"/>
                <c:pt idx="0">
                  <c:v>خارج القوة البشرية
Out of Manpower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الرسومات'!$B$86:$D$86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الرسومات'!$B$89:$D$89</c:f>
              <c:numCache>
                <c:ptCount val="3"/>
                <c:pt idx="0">
                  <c:v>1</c:v>
                </c:pt>
                <c:pt idx="1">
                  <c:v>1.6</c:v>
                </c:pt>
                <c:pt idx="2">
                  <c:v>1.5</c:v>
                </c:pt>
              </c:numCache>
            </c:numRef>
          </c:val>
        </c:ser>
        <c:gapWidth val="75"/>
        <c:axId val="21875884"/>
        <c:axId val="62665229"/>
      </c:barChart>
      <c:catAx>
        <c:axId val="21875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2665229"/>
        <c:crossesAt val="0"/>
        <c:auto val="1"/>
        <c:lblOffset val="100"/>
        <c:tickLblSkip val="1"/>
        <c:noMultiLvlLbl val="0"/>
      </c:catAx>
      <c:valAx>
        <c:axId val="626652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18758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35"/>
          <c:y val="0.909"/>
          <c:w val="0.3517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إماراتيين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Emiratis</a:t>
            </a:r>
          </a:p>
        </c:rich>
      </c:tx>
      <c:layout>
        <c:manualLayout>
          <c:xMode val="factor"/>
          <c:yMode val="factor"/>
          <c:x val="0.0255"/>
          <c:y val="0.035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97"/>
          <c:y val="0.079"/>
          <c:w val="0.756"/>
          <c:h val="0.891"/>
        </c:manualLayout>
      </c:layout>
      <c:areaChart>
        <c:grouping val="standard"/>
        <c:varyColors val="0"/>
        <c:ser>
          <c:idx val="0"/>
          <c:order val="0"/>
          <c:tx>
            <c:strRef>
              <c:f>'بيانات الرسومات'!$A$106</c:f>
              <c:strCache>
                <c:ptCount val="1"/>
                <c:pt idx="0">
                  <c:v>BIRTHS المواليد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الرسومات'!$B$105:$D$105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الرسومات'!$B$106:$D$106</c:f>
              <c:numCache>
                <c:ptCount val="3"/>
                <c:pt idx="0">
                  <c:v>8764</c:v>
                </c:pt>
                <c:pt idx="1">
                  <c:v>8877</c:v>
                </c:pt>
                <c:pt idx="2">
                  <c:v>8750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الرسومات'!$A$107</c:f>
              <c:strCache>
                <c:ptCount val="1"/>
                <c:pt idx="0">
                  <c:v>DEATHS الوفيات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الرسومات'!$B$105:$D$105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الرسومات'!$B$107:$D$107</c:f>
              <c:numCache>
                <c:ptCount val="3"/>
                <c:pt idx="0">
                  <c:v>534</c:v>
                </c:pt>
                <c:pt idx="1">
                  <c:v>538</c:v>
                </c:pt>
                <c:pt idx="2">
                  <c:v>580</c:v>
                </c:pt>
              </c:numCache>
            </c:numRef>
          </c:val>
        </c:ser>
        <c:axId val="48924512"/>
        <c:axId val="37667425"/>
      </c:areaChart>
      <c:catAx>
        <c:axId val="48924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السنــــوات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Years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67425"/>
        <c:crosses val="autoZero"/>
        <c:auto val="0"/>
        <c:lblOffset val="100"/>
        <c:tickLblSkip val="1"/>
        <c:noMultiLvlLbl val="0"/>
      </c:catAx>
      <c:valAx>
        <c:axId val="37667425"/>
        <c:scaling>
          <c:orientation val="minMax"/>
          <c:max val="21000.0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عدد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الأحداث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الحيوية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No. of Vital Events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4512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ysDot"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600" verticalDpi="600" orientation="landscape"/>
  <headerFooter>
    <oddHeader>&amp;R&amp;"WinSoft Pro,غامق"شكل ( 02 - 01 ) Figure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7480314960629921" bottom="0.5118110236220472" header="0.2362204724409449" footer="0.2362204724409449"/>
  <pageSetup horizontalDpi="600" verticalDpi="600" orientation="landscape" paperSize="9"/>
  <headerFooter>
    <oddHeader>&amp;R&amp;"WinSoft Pro,غامق"Figure ( 01 - 03 ) شكــل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23" right="0.16" top="0.75" bottom="0.5" header="0.25" footer="0.25"/>
  <pageSetup horizontalDpi="600" verticalDpi="600" orientation="landscape" paperSize="9"/>
  <headerFooter>
    <oddHeader>&amp;R&amp;"WinSoft Pro,غامق"Figure ( 01 - 04 ) شكــل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 paperSize="9"/>
  <headerFooter>
    <oddHeader>&amp;Rشكل ( 05 - 01 ) Figure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70"/>
  </sheetViews>
  <pageMargins left="0.2362204724409449" right="0.2362204724409449" top="0.7480314960629921" bottom="0.5118110236220472" header="0.2362204724409449" footer="0.2362204724409449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</cdr:x>
      <cdr:y>0.219</cdr:y>
    </cdr:from>
    <cdr:to>
      <cdr:x>0.12775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123950"/>
          <a:ext cx="161925" cy="1800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فئات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عمرية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6362700"/>
    <xdr:graphicFrame>
      <xdr:nvGraphicFramePr>
        <xdr:cNvPr id="1" name="Shape 1025"/>
        <xdr:cNvGraphicFramePr/>
      </xdr:nvGraphicFramePr>
      <xdr:xfrm>
        <a:off x="0" y="0"/>
        <a:ext cx="10287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5</xdr:row>
      <xdr:rowOff>0</xdr:rowOff>
    </xdr:from>
    <xdr:to>
      <xdr:col>11</xdr:col>
      <xdr:colOff>9525</xdr:colOff>
      <xdr:row>7</xdr:row>
      <xdr:rowOff>200025</xdr:rowOff>
    </xdr:to>
    <xdr:sp>
      <xdr:nvSpPr>
        <xdr:cNvPr id="1" name="Line 1"/>
        <xdr:cNvSpPr>
          <a:spLocks/>
        </xdr:cNvSpPr>
      </xdr:nvSpPr>
      <xdr:spPr>
        <a:xfrm>
          <a:off x="8067675" y="1323975"/>
          <a:ext cx="17145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0</xdr:colOff>
      <xdr:row>7</xdr:row>
      <xdr:rowOff>228600</xdr:rowOff>
    </xdr:to>
    <xdr:sp>
      <xdr:nvSpPr>
        <xdr:cNvPr id="2" name="Line 2"/>
        <xdr:cNvSpPr>
          <a:spLocks/>
        </xdr:cNvSpPr>
      </xdr:nvSpPr>
      <xdr:spPr>
        <a:xfrm flipH="1">
          <a:off x="28575" y="1333500"/>
          <a:ext cx="15811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</xdr:row>
      <xdr:rowOff>0</xdr:rowOff>
    </xdr:from>
    <xdr:to>
      <xdr:col>11</xdr:col>
      <xdr:colOff>9525</xdr:colOff>
      <xdr:row>7</xdr:row>
      <xdr:rowOff>200025</xdr:rowOff>
    </xdr:to>
    <xdr:sp>
      <xdr:nvSpPr>
        <xdr:cNvPr id="3" name="Line 3"/>
        <xdr:cNvSpPr>
          <a:spLocks/>
        </xdr:cNvSpPr>
      </xdr:nvSpPr>
      <xdr:spPr>
        <a:xfrm>
          <a:off x="8067675" y="1323975"/>
          <a:ext cx="1714500" cy="6762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0</xdr:colOff>
      <xdr:row>7</xdr:row>
      <xdr:rowOff>228600</xdr:rowOff>
    </xdr:to>
    <xdr:sp>
      <xdr:nvSpPr>
        <xdr:cNvPr id="4" name="Line 4"/>
        <xdr:cNvSpPr>
          <a:spLocks/>
        </xdr:cNvSpPr>
      </xdr:nvSpPr>
      <xdr:spPr>
        <a:xfrm flipH="1">
          <a:off x="28575" y="1333500"/>
          <a:ext cx="1581150" cy="69532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0.016</cdr:y>
    </cdr:from>
    <cdr:to>
      <cdr:x>0.99875</cdr:x>
      <cdr:y>0.14225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85725"/>
          <a:ext cx="918210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التوزيع النسبي للسكان ( 15 سنة فأكثر ) حسب حالة النشاط الاقتصادي - إمارة دبي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 Distribution of opulation ( 15 Years and Above ) by Economic  Status  - Emirate of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Dubai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( 2011, 2012, 2013)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</cdr:x>
      <cdr:y>0.6315</cdr:y>
    </cdr:from>
    <cdr:to>
      <cdr:x>0.72525</cdr:x>
      <cdr:y>0.72125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0" y="3457575"/>
          <a:ext cx="295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الزيادة الطبيعية
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Natural Increase</a:t>
          </a:r>
        </a:p>
      </cdr:txBody>
    </cdr:sp>
  </cdr:relSizeAnchor>
  <cdr:relSizeAnchor xmlns:cdr="http://schemas.openxmlformats.org/drawingml/2006/chartDrawing">
    <cdr:from>
      <cdr:x>0.573</cdr:x>
      <cdr:y>0.477</cdr:y>
    </cdr:from>
    <cdr:to>
      <cdr:x>0.65625</cdr:x>
      <cdr:y>0.53475</cdr:y>
    </cdr:to>
    <cdr:sp>
      <cdr:nvSpPr>
        <cdr:cNvPr id="2" name="Text Box 2"/>
        <cdr:cNvSpPr txBox="1">
          <a:spLocks noChangeArrowheads="1"/>
        </cdr:cNvSpPr>
      </cdr:nvSpPr>
      <cdr:spPr>
        <a:xfrm>
          <a:off x="1895475" y="2609850"/>
          <a:ext cx="276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0.1985</cdr:y>
    </cdr:from>
    <cdr:to>
      <cdr:x>0.5355</cdr:x>
      <cdr:y>0.23225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85900" y="1181100"/>
          <a:ext cx="1619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</a:t>
          </a:r>
        </a:p>
      </cdr:txBody>
    </cdr:sp>
  </cdr:relSizeAnchor>
  <cdr:relSizeAnchor xmlns:cdr="http://schemas.openxmlformats.org/drawingml/2006/chartDrawing">
    <cdr:from>
      <cdr:x>0.407</cdr:x>
      <cdr:y>0.503</cdr:y>
    </cdr:from>
    <cdr:to>
      <cdr:x>0.76375</cdr:x>
      <cdr:y>0.5855</cdr:y>
    </cdr:to>
    <cdr:sp>
      <cdr:nvSpPr>
        <cdr:cNvPr id="2" name="Text Box 2"/>
        <cdr:cNvSpPr txBox="1">
          <a:spLocks noChangeArrowheads="1"/>
        </cdr:cNvSpPr>
      </cdr:nvSpPr>
      <cdr:spPr>
        <a:xfrm>
          <a:off x="2362200" y="3000375"/>
          <a:ext cx="20764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الزيادة الطبيعية
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Natural Increase</a:t>
          </a:r>
        </a:p>
      </cdr:txBody>
    </cdr:sp>
  </cdr:relSizeAnchor>
  <cdr:relSizeAnchor xmlns:cdr="http://schemas.openxmlformats.org/drawingml/2006/chartDrawing">
    <cdr:from>
      <cdr:x>0.44</cdr:x>
      <cdr:y>0.8885</cdr:y>
    </cdr:from>
    <cdr:to>
      <cdr:x>0.735</cdr:x>
      <cdr:y>0.93025</cdr:y>
    </cdr:to>
    <cdr:sp>
      <cdr:nvSpPr>
        <cdr:cNvPr id="3" name="Text Box 3"/>
        <cdr:cNvSpPr txBox="1">
          <a:spLocks noChangeArrowheads="1"/>
        </cdr:cNvSpPr>
      </cdr:nvSpPr>
      <cdr:spPr>
        <a:xfrm>
          <a:off x="2552700" y="5305425"/>
          <a:ext cx="1714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Deaths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الوفيات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0.13925</cdr:y>
    </cdr:from>
    <cdr:to>
      <cdr:x>0.3245</cdr:x>
      <cdr:y>1</cdr:y>
    </cdr:to>
    <cdr:graphicFrame>
      <cdr:nvGraphicFramePr>
        <cdr:cNvPr id="1" name="Chart 681"/>
        <cdr:cNvGraphicFramePr/>
      </cdr:nvGraphicFramePr>
      <cdr:xfrm>
        <a:off x="0" y="885825"/>
        <a:ext cx="3314700" cy="54768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0.31475</cdr:x>
      <cdr:y>0.05975</cdr:y>
    </cdr:from>
    <cdr:to>
      <cdr:x>0.88375</cdr:x>
      <cdr:y>1</cdr:y>
    </cdr:to>
    <cdr:graphicFrame>
      <cdr:nvGraphicFramePr>
        <cdr:cNvPr id="2" name="Chart 682"/>
        <cdr:cNvGraphicFramePr/>
      </cdr:nvGraphicFramePr>
      <cdr:xfrm>
        <a:off x="3209925" y="371475"/>
        <a:ext cx="5810250" cy="5981700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0.139</cdr:x>
      <cdr:y>0</cdr:y>
    </cdr:from>
    <cdr:to>
      <cdr:x>0.7415</cdr:x>
      <cdr:y>0.117</cdr:y>
    </cdr:to>
    <cdr:sp>
      <cdr:nvSpPr>
        <cdr:cNvPr id="3" name="Text Box 3"/>
        <cdr:cNvSpPr txBox="1">
          <a:spLocks noChangeArrowheads="1"/>
        </cdr:cNvSpPr>
      </cdr:nvSpPr>
      <cdr:spPr>
        <a:xfrm>
          <a:off x="1419225" y="0"/>
          <a:ext cx="615315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 والوفيات والزيادة الطبيعية حسب الجنسية والجنس - إمارة دبي
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Births, Deaths and Natural Increase By Nationality and Sex - Emirate Of Dubai
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- 20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)</a:t>
          </a:r>
        </a:p>
      </cdr:txBody>
    </cdr:sp>
  </cdr:relSizeAnchor>
  <cdr:relSizeAnchor xmlns:cdr="http://schemas.openxmlformats.org/drawingml/2006/chartDrawing">
    <cdr:from>
      <cdr:x>0.246</cdr:x>
      <cdr:y>0.914</cdr:y>
    </cdr:from>
    <cdr:to>
      <cdr:x>0.3805</cdr:x>
      <cdr:y>0.94975</cdr:y>
    </cdr:to>
    <cdr:sp>
      <cdr:nvSpPr>
        <cdr:cNvPr id="4" name="Text Box 4"/>
        <cdr:cNvSpPr txBox="1">
          <a:spLocks noChangeArrowheads="1"/>
        </cdr:cNvSpPr>
      </cdr:nvSpPr>
      <cdr:spPr>
        <a:xfrm>
          <a:off x="2505075" y="5810250"/>
          <a:ext cx="1371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Deaths 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الوفيات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362700"/>
    <xdr:graphicFrame>
      <xdr:nvGraphicFramePr>
        <xdr:cNvPr id="1" name="Shape 1025"/>
        <xdr:cNvGraphicFramePr/>
      </xdr:nvGraphicFramePr>
      <xdr:xfrm>
        <a:off x="0" y="0"/>
        <a:ext cx="102108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5</xdr:row>
      <xdr:rowOff>9525</xdr:rowOff>
    </xdr:from>
    <xdr:to>
      <xdr:col>11</xdr:col>
      <xdr:colOff>9525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353300" y="1123950"/>
          <a:ext cx="1714500" cy="752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9525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9050" y="1114425"/>
          <a:ext cx="1504950" cy="762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9525</xdr:rowOff>
    </xdr:from>
    <xdr:to>
      <xdr:col>5</xdr:col>
      <xdr:colOff>9525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6886575" y="952500"/>
          <a:ext cx="210502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9050" y="942975"/>
          <a:ext cx="20288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0.2965</cdr:y>
    </cdr:from>
    <cdr:to>
      <cdr:x>0.13775</cdr:x>
      <cdr:y>0.57825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1524000"/>
          <a:ext cx="371475" cy="1457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2004" rIns="27432" bIns="32004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(فئات عمرية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 )</a:t>
          </a:r>
        </a:p>
      </cdr:txBody>
    </cdr:sp>
  </cdr:relSizeAnchor>
  <cdr:relSizeAnchor xmlns:cdr="http://schemas.openxmlformats.org/drawingml/2006/chartDrawing">
    <cdr:from>
      <cdr:x>0.43525</cdr:x>
      <cdr:y>-0.0005</cdr:y>
    </cdr:from>
    <cdr:to>
      <cdr:x>0.59275</cdr:x>
      <cdr:y>0.043</cdr:y>
    </cdr:to>
    <cdr:sp>
      <cdr:nvSpPr>
        <cdr:cNvPr id="2" name="Text Box 3"/>
        <cdr:cNvSpPr txBox="1">
          <a:spLocks noChangeArrowheads="1"/>
        </cdr:cNvSpPr>
      </cdr:nvSpPr>
      <cdr:spPr>
        <a:xfrm>
          <a:off x="1362075" y="0"/>
          <a:ext cx="4953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( 2011)</a:t>
          </a:r>
        </a:p>
      </cdr:txBody>
    </cdr:sp>
  </cdr:relSizeAnchor>
  <cdr:relSizeAnchor xmlns:cdr="http://schemas.openxmlformats.org/drawingml/2006/chartDrawing">
    <cdr:from>
      <cdr:x>0.185</cdr:x>
      <cdr:y>0.9385</cdr:y>
    </cdr:from>
    <cdr:to>
      <cdr:x>0.824</cdr:x>
      <cdr:y>0.96625</cdr:y>
    </cdr:to>
    <cdr:sp>
      <cdr:nvSpPr>
        <cdr:cNvPr id="3" name="Text Box 4"/>
        <cdr:cNvSpPr txBox="1">
          <a:spLocks noChangeArrowheads="1"/>
        </cdr:cNvSpPr>
      </cdr:nvSpPr>
      <cdr:spPr>
        <a:xfrm>
          <a:off x="581025" y="4848225"/>
          <a:ext cx="20097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( Population in </a:t>
          </a:r>
          <a:r>
            <a:rPr lang="en-US" cap="none" sz="8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000's</a:t>
          </a:r>
          <a:r>
            <a:rPr lang="en-US" cap="none" sz="800" b="1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السكان</a:t>
          </a:r>
          <a:r>
            <a:rPr lang="en-US" cap="none" sz="800" b="1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بالألف</a:t>
          </a:r>
          <a:r>
            <a:rPr lang="en-US" cap="none" sz="800" b="1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 )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523875</xdr:colOff>
      <xdr:row>0</xdr:row>
      <xdr:rowOff>0</xdr:rowOff>
    </xdr:from>
    <xdr:to>
      <xdr:col>30</xdr:col>
      <xdr:colOff>523875</xdr:colOff>
      <xdr:row>6</xdr:row>
      <xdr:rowOff>85725</xdr:rowOff>
    </xdr:to>
    <xdr:graphicFrame>
      <xdr:nvGraphicFramePr>
        <xdr:cNvPr id="1" name="Chart 12"/>
        <xdr:cNvGraphicFramePr/>
      </xdr:nvGraphicFramePr>
      <xdr:xfrm>
        <a:off x="15135225" y="0"/>
        <a:ext cx="4876800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0.234</cdr:y>
    </cdr:from>
    <cdr:to>
      <cdr:x>0.099</cdr:x>
      <cdr:y>0.5825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1209675"/>
          <a:ext cx="180975" cy="1800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فئات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عمرية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1524000</xdr:colOff>
      <xdr:row>0</xdr:row>
      <xdr:rowOff>295275</xdr:rowOff>
    </xdr:from>
    <xdr:ext cx="5924550" cy="781050"/>
    <xdr:sp>
      <xdr:nvSpPr>
        <xdr:cNvPr id="1" name="Text Box 1" descr="Parchment"/>
        <xdr:cNvSpPr txBox="1">
          <a:spLocks noChangeArrowheads="1"/>
        </xdr:cNvSpPr>
      </xdr:nvSpPr>
      <xdr:spPr>
        <a:xfrm>
          <a:off x="1704975" y="295275"/>
          <a:ext cx="59245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الهـــرم السكانــي حسب الجنس - إمارة دبــي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Population Pyramid  by Sex - Emirate of Dubai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 2013 ، 2012 ، 2011 )</a:t>
          </a:r>
        </a:p>
      </xdr:txBody>
    </xdr:sp>
    <xdr:clientData/>
  </xdr:oneCellAnchor>
  <xdr:twoCellAnchor>
    <xdr:from>
      <xdr:col>1</xdr:col>
      <xdr:colOff>19050</xdr:colOff>
      <xdr:row>1</xdr:row>
      <xdr:rowOff>9525</xdr:rowOff>
    </xdr:from>
    <xdr:to>
      <xdr:col>1</xdr:col>
      <xdr:colOff>3009900</xdr:colOff>
      <xdr:row>3</xdr:row>
      <xdr:rowOff>114300</xdr:rowOff>
    </xdr:to>
    <xdr:graphicFrame>
      <xdr:nvGraphicFramePr>
        <xdr:cNvPr id="2" name="Chart 3"/>
        <xdr:cNvGraphicFramePr/>
      </xdr:nvGraphicFramePr>
      <xdr:xfrm>
        <a:off x="200025" y="1276350"/>
        <a:ext cx="29908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1228725</xdr:colOff>
      <xdr:row>1</xdr:row>
      <xdr:rowOff>9525</xdr:rowOff>
    </xdr:from>
    <xdr:to>
      <xdr:col>3</xdr:col>
      <xdr:colOff>4371975</xdr:colOff>
      <xdr:row>3</xdr:row>
      <xdr:rowOff>114300</xdr:rowOff>
    </xdr:to>
    <xdr:graphicFrame>
      <xdr:nvGraphicFramePr>
        <xdr:cNvPr id="3" name="Chart 1"/>
        <xdr:cNvGraphicFramePr/>
      </xdr:nvGraphicFramePr>
      <xdr:xfrm>
        <a:off x="5972175" y="1276350"/>
        <a:ext cx="31432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2962275</xdr:colOff>
      <xdr:row>1</xdr:row>
      <xdr:rowOff>9525</xdr:rowOff>
    </xdr:from>
    <xdr:to>
      <xdr:col>3</xdr:col>
      <xdr:colOff>1390650</xdr:colOff>
      <xdr:row>3</xdr:row>
      <xdr:rowOff>114300</xdr:rowOff>
    </xdr:to>
    <xdr:graphicFrame>
      <xdr:nvGraphicFramePr>
        <xdr:cNvPr id="4" name="Chart 3"/>
        <xdr:cNvGraphicFramePr/>
      </xdr:nvGraphicFramePr>
      <xdr:xfrm>
        <a:off x="3143250" y="1276350"/>
        <a:ext cx="2990850" cy="5172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</cdr:y>
    </cdr:from>
    <cdr:to>
      <cdr:x>0.98825</cdr:x>
      <cdr:y>0.18825</cdr:y>
    </cdr:to>
    <cdr:sp>
      <cdr:nvSpPr>
        <cdr:cNvPr id="1" name="Text Box 4"/>
        <cdr:cNvSpPr txBox="1">
          <a:spLocks noChangeArrowheads="1"/>
        </cdr:cNvSpPr>
      </cdr:nvSpPr>
      <cdr:spPr>
        <a:xfrm>
          <a:off x="47625" y="0"/>
          <a:ext cx="8486775" cy="1114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الأسر المعيشية وأفرادها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Households and its Individuals - Emirate of Dubai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( 2011, 2012, 2013 )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0.96225</cdr:y>
    </cdr:from>
    <cdr:to>
      <cdr:x>0.53725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448300" y="612457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0.068</cdr:x>
      <cdr:y>0</cdr:y>
    </cdr:from>
    <cdr:to>
      <cdr:x>0.93925</cdr:x>
      <cdr:y>0.1145</cdr:y>
    </cdr:to>
    <cdr:sp>
      <cdr:nvSpPr>
        <cdr:cNvPr id="2" name="Text Box 2"/>
        <cdr:cNvSpPr txBox="1">
          <a:spLocks noChangeArrowheads="1"/>
        </cdr:cNvSpPr>
      </cdr:nvSpPr>
      <cdr:spPr>
        <a:xfrm>
          <a:off x="695325" y="0"/>
          <a:ext cx="90011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السكان ( 10 سنوات فأكثر ) حسب الحالة التعليمية في سنوات التعداد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Population ( 10 Years and Above ) by Educational Status at the Census Years - Emirate of Dubai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( 2005 , 2000 , 1993 )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34625" cy="6372225"/>
    <xdr:graphicFrame>
      <xdr:nvGraphicFramePr>
        <xdr:cNvPr id="1" name="Shape 1025"/>
        <xdr:cNvGraphicFramePr/>
      </xdr:nvGraphicFramePr>
      <xdr:xfrm>
        <a:off x="0" y="0"/>
        <a:ext cx="103346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0.121</cdr:y>
    </cdr:to>
    <cdr:sp>
      <cdr:nvSpPr>
        <cdr:cNvPr id="1" name="Text Box 4"/>
        <cdr:cNvSpPr txBox="1">
          <a:spLocks noChangeArrowheads="1"/>
        </cdr:cNvSpPr>
      </cdr:nvSpPr>
      <cdr:spPr>
        <a:xfrm>
          <a:off x="0" y="0"/>
          <a:ext cx="1025842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السكان (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15</a:t>
          </a: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سنة فأكثر) حسب الحالة الزواجية - إمارة دبي
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 Distribution of Population (15 Years and Above) by Marital Status -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Emirate of Dubai  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( 2011, 2012, 2013 )</a:t>
          </a:r>
        </a:p>
      </cdr:txBody>
    </cdr:sp>
  </cdr:relSizeAnchor>
  <cdr:relSizeAnchor xmlns:cdr="http://schemas.openxmlformats.org/drawingml/2006/chartDrawing">
    <cdr:from>
      <cdr:x>0.053</cdr:x>
      <cdr:y>0.13525</cdr:y>
    </cdr:from>
    <cdr:to>
      <cdr:x>0.91425</cdr:x>
      <cdr:y>0.976</cdr:y>
    </cdr:to>
    <cdr:graphicFrame>
      <cdr:nvGraphicFramePr>
        <cdr:cNvPr id="2" name="Chart 355"/>
        <cdr:cNvGraphicFramePr/>
      </cdr:nvGraphicFramePr>
      <cdr:xfrm>
        <a:off x="542925" y="857250"/>
        <a:ext cx="8858250" cy="53530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mahmood\Desktop\&#1580;&#1583;&#1608;&#1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1 Table"/>
      <sheetName val="جدول 02 -01 Table "/>
      <sheetName val="جدول 03-01 Table"/>
      <sheetName val="شكل 01-01 Figure "/>
      <sheetName val="جدول 04-01 Table "/>
      <sheetName val="fIGURE 01-02 شكل"/>
      <sheetName val=" جدول 05-01 Table "/>
      <sheetName val="شكل 03-01 Figure "/>
      <sheetName val="جدول  06-01 Table"/>
      <sheetName val="شكل 04-01 Figure"/>
      <sheetName val="جدول 07 -01 Table"/>
      <sheetName val="شكل 05 -01 Figure"/>
      <sheetName val="جدول 08-01"/>
      <sheetName val="شكل 06-01 Figure"/>
      <sheetName val="جدول 09-01"/>
      <sheetName val="جدول  10-01"/>
      <sheetName val="جدول 11-01"/>
      <sheetName val="جدول 12-01"/>
      <sheetName val="جدول 13-01"/>
      <sheetName val="جدول 14 -01"/>
      <sheetName val="جدول 15-01"/>
      <sheetName val="بيانات الرسوما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26"/>
  <sheetViews>
    <sheetView rightToLeft="1" view="pageBreakPreview" zoomScaleNormal="75" zoomScaleSheetLayoutView="100" zoomScalePageLayoutView="0" workbookViewId="0" topLeftCell="A16">
      <selection activeCell="D24" sqref="D24"/>
    </sheetView>
  </sheetViews>
  <sheetFormatPr defaultColWidth="9.140625" defaultRowHeight="12.75"/>
  <cols>
    <col min="1" max="1" width="25.7109375" style="24" customWidth="1"/>
    <col min="2" max="4" width="37.8515625" style="24" customWidth="1"/>
    <col min="5" max="23" width="9.140625" style="24" customWidth="1"/>
  </cols>
  <sheetData>
    <row r="1" spans="1:23" s="140" customFormat="1" ht="21.75" customHeight="1">
      <c r="A1" s="138" t="s">
        <v>124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3" s="140" customFormat="1" ht="21" customHeight="1">
      <c r="A2" s="138" t="s">
        <v>237</v>
      </c>
      <c r="B2" s="138"/>
      <c r="C2" s="138"/>
      <c r="D2" s="138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ht="2.25" customHeight="1" hidden="1">
      <c r="A3" s="24" t="s">
        <v>2</v>
      </c>
    </row>
    <row r="4" ht="24.75" customHeight="1">
      <c r="A4" s="357" t="s">
        <v>193</v>
      </c>
    </row>
    <row r="5" spans="1:23" s="16" customFormat="1" ht="14.25" customHeight="1">
      <c r="A5" s="355" t="s">
        <v>125</v>
      </c>
      <c r="B5" s="435" t="s">
        <v>42</v>
      </c>
      <c r="C5" s="435" t="s">
        <v>43</v>
      </c>
      <c r="D5" s="433" t="s">
        <v>56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s="1" customFormat="1" ht="22.5" customHeight="1">
      <c r="A6" s="356" t="s">
        <v>70</v>
      </c>
      <c r="B6" s="436" t="s">
        <v>8</v>
      </c>
      <c r="C6" s="436" t="s">
        <v>10</v>
      </c>
      <c r="D6" s="434" t="s">
        <v>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s="413" customFormat="1" ht="22.5" customHeight="1">
      <c r="A7" s="409">
        <v>1968</v>
      </c>
      <c r="B7" s="410" t="s">
        <v>301</v>
      </c>
      <c r="C7" s="410" t="s">
        <v>301</v>
      </c>
      <c r="D7" s="411">
        <v>59000</v>
      </c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</row>
    <row r="8" spans="1:23" s="1" customFormat="1" ht="22.5" customHeight="1">
      <c r="A8" s="352">
        <v>1975</v>
      </c>
      <c r="B8" s="353">
        <v>128821</v>
      </c>
      <c r="C8" s="353">
        <v>54366</v>
      </c>
      <c r="D8" s="354">
        <f>SUM(B8:C8)</f>
        <v>183187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s="415" customFormat="1" ht="22.5" customHeight="1">
      <c r="A9" s="409">
        <v>1980</v>
      </c>
      <c r="B9" s="410">
        <v>187714</v>
      </c>
      <c r="C9" s="410">
        <v>88587</v>
      </c>
      <c r="D9" s="411">
        <f aca="true" t="shared" si="0" ref="D9:D16">SUM(B9:C9)</f>
        <v>276301</v>
      </c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</row>
    <row r="10" spans="1:23" s="6" customFormat="1" ht="22.5" customHeight="1">
      <c r="A10" s="352">
        <v>1985</v>
      </c>
      <c r="B10" s="353">
        <v>247179</v>
      </c>
      <c r="C10" s="353">
        <v>123609</v>
      </c>
      <c r="D10" s="354">
        <f t="shared" si="0"/>
        <v>370788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s="415" customFormat="1" ht="22.5" customHeight="1">
      <c r="A11" s="409">
        <v>1993</v>
      </c>
      <c r="B11" s="410">
        <v>406128</v>
      </c>
      <c r="C11" s="410">
        <v>204798</v>
      </c>
      <c r="D11" s="411">
        <f t="shared" si="0"/>
        <v>610926</v>
      </c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</row>
    <row r="12" spans="1:23" s="6" customFormat="1" ht="22.5" customHeight="1">
      <c r="A12" s="352">
        <v>1995</v>
      </c>
      <c r="B12" s="353">
        <v>478209</v>
      </c>
      <c r="C12" s="353">
        <v>211211</v>
      </c>
      <c r="D12" s="354">
        <f t="shared" si="0"/>
        <v>689420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s="415" customFormat="1" ht="22.5" customHeight="1">
      <c r="A13" s="409">
        <v>2000</v>
      </c>
      <c r="B13" s="410">
        <v>611799</v>
      </c>
      <c r="C13" s="410">
        <v>250588</v>
      </c>
      <c r="D13" s="411">
        <f t="shared" si="0"/>
        <v>862387</v>
      </c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</row>
    <row r="14" spans="1:256" s="6" customFormat="1" ht="22.5" customHeight="1">
      <c r="A14" s="352">
        <v>2005</v>
      </c>
      <c r="B14" s="353">
        <v>989305</v>
      </c>
      <c r="C14" s="353">
        <v>332148</v>
      </c>
      <c r="D14" s="354">
        <f t="shared" si="0"/>
        <v>1321453</v>
      </c>
      <c r="E14" s="144"/>
      <c r="F14" s="145"/>
      <c r="G14" s="145"/>
      <c r="H14" s="146"/>
      <c r="I14" s="144"/>
      <c r="J14" s="145"/>
      <c r="K14" s="145"/>
      <c r="L14" s="146"/>
      <c r="M14" s="144"/>
      <c r="N14" s="145"/>
      <c r="O14" s="145"/>
      <c r="P14" s="146"/>
      <c r="Q14" s="144"/>
      <c r="R14" s="145"/>
      <c r="S14" s="145"/>
      <c r="T14" s="146"/>
      <c r="U14" s="144"/>
      <c r="V14" s="145"/>
      <c r="W14" s="145"/>
      <c r="X14" s="146"/>
      <c r="Y14" s="144"/>
      <c r="Z14" s="145"/>
      <c r="AA14" s="145"/>
      <c r="AB14" s="146"/>
      <c r="AC14" s="144"/>
      <c r="AD14" s="145"/>
      <c r="AE14" s="145"/>
      <c r="AF14" s="146"/>
      <c r="AG14" s="144"/>
      <c r="AH14" s="145"/>
      <c r="AI14" s="145"/>
      <c r="AJ14" s="146"/>
      <c r="AK14" s="144"/>
      <c r="AL14" s="145"/>
      <c r="AM14" s="145"/>
      <c r="AN14" s="146"/>
      <c r="AO14" s="144"/>
      <c r="AP14" s="145"/>
      <c r="AQ14" s="145"/>
      <c r="AR14" s="146"/>
      <c r="AS14" s="144"/>
      <c r="AT14" s="145"/>
      <c r="AU14" s="145"/>
      <c r="AV14" s="146"/>
      <c r="AW14" s="144"/>
      <c r="AX14" s="145"/>
      <c r="AY14" s="145"/>
      <c r="AZ14" s="146"/>
      <c r="BA14" s="144"/>
      <c r="BB14" s="145"/>
      <c r="BC14" s="145"/>
      <c r="BD14" s="146"/>
      <c r="BE14" s="144"/>
      <c r="BF14" s="145"/>
      <c r="BG14" s="145"/>
      <c r="BH14" s="146"/>
      <c r="BI14" s="144"/>
      <c r="BJ14" s="145"/>
      <c r="BK14" s="145"/>
      <c r="BL14" s="146"/>
      <c r="BM14" s="144"/>
      <c r="BN14" s="145"/>
      <c r="BO14" s="145"/>
      <c r="BP14" s="146"/>
      <c r="BQ14" s="144"/>
      <c r="BR14" s="145"/>
      <c r="BS14" s="145"/>
      <c r="BT14" s="146"/>
      <c r="BU14" s="144"/>
      <c r="BV14" s="145"/>
      <c r="BW14" s="145"/>
      <c r="BX14" s="146"/>
      <c r="BY14" s="144"/>
      <c r="BZ14" s="145"/>
      <c r="CA14" s="145"/>
      <c r="CB14" s="146"/>
      <c r="CC14" s="144"/>
      <c r="CD14" s="145"/>
      <c r="CE14" s="145"/>
      <c r="CF14" s="146"/>
      <c r="CG14" s="144"/>
      <c r="CH14" s="145"/>
      <c r="CI14" s="145"/>
      <c r="CJ14" s="146"/>
      <c r="CK14" s="144"/>
      <c r="CL14" s="145"/>
      <c r="CM14" s="145"/>
      <c r="CN14" s="146"/>
      <c r="CO14" s="144"/>
      <c r="CP14" s="145"/>
      <c r="CQ14" s="145"/>
      <c r="CR14" s="146"/>
      <c r="CS14" s="144"/>
      <c r="CT14" s="145"/>
      <c r="CU14" s="145"/>
      <c r="CV14" s="146"/>
      <c r="CW14" s="144"/>
      <c r="CX14" s="145"/>
      <c r="CY14" s="145"/>
      <c r="CZ14" s="146"/>
      <c r="DA14" s="144"/>
      <c r="DB14" s="145"/>
      <c r="DC14" s="145"/>
      <c r="DD14" s="146"/>
      <c r="DE14" s="144"/>
      <c r="DF14" s="145"/>
      <c r="DG14" s="145"/>
      <c r="DH14" s="146"/>
      <c r="DI14" s="144"/>
      <c r="DJ14" s="145"/>
      <c r="DK14" s="145"/>
      <c r="DL14" s="146"/>
      <c r="DM14" s="144"/>
      <c r="DN14" s="145"/>
      <c r="DO14" s="145"/>
      <c r="DP14" s="146"/>
      <c r="DQ14" s="144"/>
      <c r="DR14" s="145"/>
      <c r="DS14" s="145"/>
      <c r="DT14" s="146"/>
      <c r="DU14" s="144"/>
      <c r="DV14" s="145"/>
      <c r="DW14" s="145"/>
      <c r="DX14" s="146"/>
      <c r="DY14" s="144"/>
      <c r="DZ14" s="145"/>
      <c r="EA14" s="145"/>
      <c r="EB14" s="146"/>
      <c r="EC14" s="144"/>
      <c r="ED14" s="145"/>
      <c r="EE14" s="145"/>
      <c r="EF14" s="146"/>
      <c r="EG14" s="144"/>
      <c r="EH14" s="145"/>
      <c r="EI14" s="145"/>
      <c r="EJ14" s="146"/>
      <c r="EK14" s="144"/>
      <c r="EL14" s="145"/>
      <c r="EM14" s="145"/>
      <c r="EN14" s="146"/>
      <c r="EO14" s="144"/>
      <c r="EP14" s="145"/>
      <c r="EQ14" s="145"/>
      <c r="ER14" s="146"/>
      <c r="ES14" s="144"/>
      <c r="ET14" s="145"/>
      <c r="EU14" s="145"/>
      <c r="EV14" s="146"/>
      <c r="EW14" s="144"/>
      <c r="EX14" s="145"/>
      <c r="EY14" s="145"/>
      <c r="EZ14" s="146"/>
      <c r="FA14" s="144"/>
      <c r="FB14" s="145"/>
      <c r="FC14" s="145"/>
      <c r="FD14" s="146"/>
      <c r="FE14" s="144"/>
      <c r="FF14" s="145"/>
      <c r="FG14" s="145"/>
      <c r="FH14" s="146"/>
      <c r="FI14" s="144"/>
      <c r="FJ14" s="145"/>
      <c r="FK14" s="145"/>
      <c r="FL14" s="146"/>
      <c r="FM14" s="144"/>
      <c r="FN14" s="145"/>
      <c r="FO14" s="145"/>
      <c r="FP14" s="146"/>
      <c r="FQ14" s="144"/>
      <c r="FR14" s="145"/>
      <c r="FS14" s="145"/>
      <c r="FT14" s="146"/>
      <c r="FU14" s="144"/>
      <c r="FV14" s="145"/>
      <c r="FW14" s="145"/>
      <c r="FX14" s="146"/>
      <c r="FY14" s="144"/>
      <c r="FZ14" s="145"/>
      <c r="GA14" s="145"/>
      <c r="GB14" s="146"/>
      <c r="GC14" s="144"/>
      <c r="GD14" s="145"/>
      <c r="GE14" s="145"/>
      <c r="GF14" s="146"/>
      <c r="GG14" s="144"/>
      <c r="GH14" s="145"/>
      <c r="GI14" s="145"/>
      <c r="GJ14" s="146"/>
      <c r="GK14" s="144"/>
      <c r="GL14" s="145"/>
      <c r="GM14" s="145"/>
      <c r="GN14" s="146"/>
      <c r="GO14" s="144"/>
      <c r="GP14" s="145"/>
      <c r="GQ14" s="145"/>
      <c r="GR14" s="146"/>
      <c r="GS14" s="144"/>
      <c r="GT14" s="145"/>
      <c r="GU14" s="145"/>
      <c r="GV14" s="146"/>
      <c r="GW14" s="144"/>
      <c r="GX14" s="145"/>
      <c r="GY14" s="145"/>
      <c r="GZ14" s="146"/>
      <c r="HA14" s="144"/>
      <c r="HB14" s="145"/>
      <c r="HC14" s="145"/>
      <c r="HD14" s="146"/>
      <c r="HE14" s="144"/>
      <c r="HF14" s="145"/>
      <c r="HG14" s="145"/>
      <c r="HH14" s="146"/>
      <c r="HI14" s="144"/>
      <c r="HJ14" s="145"/>
      <c r="HK14" s="145"/>
      <c r="HL14" s="146"/>
      <c r="HM14" s="144"/>
      <c r="HN14" s="145"/>
      <c r="HO14" s="145"/>
      <c r="HP14" s="146"/>
      <c r="HQ14" s="144"/>
      <c r="HR14" s="145"/>
      <c r="HS14" s="145"/>
      <c r="HT14" s="146"/>
      <c r="HU14" s="144"/>
      <c r="HV14" s="145"/>
      <c r="HW14" s="145"/>
      <c r="HX14" s="146"/>
      <c r="HY14" s="144"/>
      <c r="HZ14" s="145"/>
      <c r="IA14" s="145"/>
      <c r="IB14" s="146"/>
      <c r="IC14" s="144"/>
      <c r="ID14" s="145"/>
      <c r="IE14" s="145"/>
      <c r="IF14" s="146"/>
      <c r="IG14" s="144"/>
      <c r="IH14" s="145"/>
      <c r="II14" s="145"/>
      <c r="IJ14" s="146"/>
      <c r="IK14" s="144"/>
      <c r="IL14" s="145"/>
      <c r="IM14" s="145"/>
      <c r="IN14" s="146"/>
      <c r="IO14" s="144"/>
      <c r="IP14" s="145"/>
      <c r="IQ14" s="145"/>
      <c r="IR14" s="146"/>
      <c r="IS14" s="144"/>
      <c r="IT14" s="145"/>
      <c r="IU14" s="145"/>
      <c r="IV14" s="146"/>
    </row>
    <row r="15" spans="1:23" s="417" customFormat="1" ht="22.5" customHeight="1">
      <c r="A15" s="409" t="s">
        <v>199</v>
      </c>
      <c r="B15" s="410">
        <v>1073485</v>
      </c>
      <c r="C15" s="410">
        <v>348327</v>
      </c>
      <c r="D15" s="411">
        <f t="shared" si="0"/>
        <v>1421812</v>
      </c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</row>
    <row r="16" spans="1:256" s="10" customFormat="1" ht="22.5" customHeight="1">
      <c r="A16" s="352" t="s">
        <v>155</v>
      </c>
      <c r="B16" s="353">
        <v>1164576</v>
      </c>
      <c r="C16" s="353">
        <v>365216</v>
      </c>
      <c r="D16" s="354">
        <f t="shared" si="0"/>
        <v>1529792</v>
      </c>
      <c r="E16" s="144"/>
      <c r="F16" s="145"/>
      <c r="G16" s="145"/>
      <c r="H16" s="146"/>
      <c r="I16" s="144"/>
      <c r="J16" s="145"/>
      <c r="K16" s="145"/>
      <c r="L16" s="146"/>
      <c r="M16" s="144"/>
      <c r="N16" s="145"/>
      <c r="O16" s="145"/>
      <c r="P16" s="146"/>
      <c r="Q16" s="144"/>
      <c r="R16" s="145"/>
      <c r="S16" s="145"/>
      <c r="T16" s="146"/>
      <c r="U16" s="144"/>
      <c r="V16" s="145"/>
      <c r="W16" s="145"/>
      <c r="X16" s="146"/>
      <c r="Y16" s="144"/>
      <c r="Z16" s="145"/>
      <c r="AA16" s="145"/>
      <c r="AB16" s="146"/>
      <c r="AC16" s="144"/>
      <c r="AD16" s="145"/>
      <c r="AE16" s="145"/>
      <c r="AF16" s="146"/>
      <c r="AG16" s="144"/>
      <c r="AH16" s="145"/>
      <c r="AI16" s="145"/>
      <c r="AJ16" s="146"/>
      <c r="AK16" s="144"/>
      <c r="AL16" s="145"/>
      <c r="AM16" s="145"/>
      <c r="AN16" s="146"/>
      <c r="AO16" s="144"/>
      <c r="AP16" s="145"/>
      <c r="AQ16" s="145"/>
      <c r="AR16" s="146"/>
      <c r="AS16" s="144"/>
      <c r="AT16" s="145"/>
      <c r="AU16" s="145"/>
      <c r="AV16" s="146"/>
      <c r="AW16" s="144"/>
      <c r="AX16" s="145"/>
      <c r="AY16" s="145"/>
      <c r="AZ16" s="146"/>
      <c r="BA16" s="144"/>
      <c r="BB16" s="145"/>
      <c r="BC16" s="145"/>
      <c r="BD16" s="146"/>
      <c r="BE16" s="144"/>
      <c r="BF16" s="145"/>
      <c r="BG16" s="145"/>
      <c r="BH16" s="146"/>
      <c r="BI16" s="144"/>
      <c r="BJ16" s="145"/>
      <c r="BK16" s="145"/>
      <c r="BL16" s="146"/>
      <c r="BM16" s="144"/>
      <c r="BN16" s="145"/>
      <c r="BO16" s="145"/>
      <c r="BP16" s="146"/>
      <c r="BQ16" s="144"/>
      <c r="BR16" s="145"/>
      <c r="BS16" s="145"/>
      <c r="BT16" s="146"/>
      <c r="BU16" s="144"/>
      <c r="BV16" s="145"/>
      <c r="BW16" s="145"/>
      <c r="BX16" s="146"/>
      <c r="BY16" s="144"/>
      <c r="BZ16" s="145"/>
      <c r="CA16" s="145"/>
      <c r="CB16" s="146"/>
      <c r="CC16" s="144"/>
      <c r="CD16" s="145"/>
      <c r="CE16" s="145"/>
      <c r="CF16" s="146"/>
      <c r="CG16" s="144"/>
      <c r="CH16" s="145"/>
      <c r="CI16" s="145"/>
      <c r="CJ16" s="146"/>
      <c r="CK16" s="144"/>
      <c r="CL16" s="145"/>
      <c r="CM16" s="145"/>
      <c r="CN16" s="146"/>
      <c r="CO16" s="144"/>
      <c r="CP16" s="145"/>
      <c r="CQ16" s="145"/>
      <c r="CR16" s="146"/>
      <c r="CS16" s="144"/>
      <c r="CT16" s="145"/>
      <c r="CU16" s="145"/>
      <c r="CV16" s="146"/>
      <c r="CW16" s="144"/>
      <c r="CX16" s="145"/>
      <c r="CY16" s="145"/>
      <c r="CZ16" s="146"/>
      <c r="DA16" s="144"/>
      <c r="DB16" s="145"/>
      <c r="DC16" s="145"/>
      <c r="DD16" s="146"/>
      <c r="DE16" s="144"/>
      <c r="DF16" s="145"/>
      <c r="DG16" s="145"/>
      <c r="DH16" s="146"/>
      <c r="DI16" s="144"/>
      <c r="DJ16" s="145"/>
      <c r="DK16" s="145"/>
      <c r="DL16" s="146"/>
      <c r="DM16" s="144"/>
      <c r="DN16" s="145"/>
      <c r="DO16" s="145"/>
      <c r="DP16" s="146"/>
      <c r="DQ16" s="144"/>
      <c r="DR16" s="145"/>
      <c r="DS16" s="145"/>
      <c r="DT16" s="146"/>
      <c r="DU16" s="144"/>
      <c r="DV16" s="145"/>
      <c r="DW16" s="145"/>
      <c r="DX16" s="146"/>
      <c r="DY16" s="144"/>
      <c r="DZ16" s="145"/>
      <c r="EA16" s="145"/>
      <c r="EB16" s="146"/>
      <c r="EC16" s="144"/>
      <c r="ED16" s="145"/>
      <c r="EE16" s="145"/>
      <c r="EF16" s="146"/>
      <c r="EG16" s="144"/>
      <c r="EH16" s="145"/>
      <c r="EI16" s="145"/>
      <c r="EJ16" s="146"/>
      <c r="EK16" s="144"/>
      <c r="EL16" s="145"/>
      <c r="EM16" s="145"/>
      <c r="EN16" s="146"/>
      <c r="EO16" s="144"/>
      <c r="EP16" s="145"/>
      <c r="EQ16" s="145"/>
      <c r="ER16" s="146"/>
      <c r="ES16" s="144"/>
      <c r="ET16" s="145"/>
      <c r="EU16" s="145"/>
      <c r="EV16" s="146"/>
      <c r="EW16" s="144"/>
      <c r="EX16" s="145"/>
      <c r="EY16" s="145"/>
      <c r="EZ16" s="146"/>
      <c r="FA16" s="144"/>
      <c r="FB16" s="145"/>
      <c r="FC16" s="145"/>
      <c r="FD16" s="146"/>
      <c r="FE16" s="144"/>
      <c r="FF16" s="145"/>
      <c r="FG16" s="145"/>
      <c r="FH16" s="146"/>
      <c r="FI16" s="144"/>
      <c r="FJ16" s="145"/>
      <c r="FK16" s="145"/>
      <c r="FL16" s="146"/>
      <c r="FM16" s="144"/>
      <c r="FN16" s="145"/>
      <c r="FO16" s="145"/>
      <c r="FP16" s="146"/>
      <c r="FQ16" s="144"/>
      <c r="FR16" s="145"/>
      <c r="FS16" s="145"/>
      <c r="FT16" s="146"/>
      <c r="FU16" s="144"/>
      <c r="FV16" s="145"/>
      <c r="FW16" s="145"/>
      <c r="FX16" s="146"/>
      <c r="FY16" s="144"/>
      <c r="FZ16" s="145"/>
      <c r="GA16" s="145"/>
      <c r="GB16" s="146"/>
      <c r="GC16" s="144"/>
      <c r="GD16" s="145"/>
      <c r="GE16" s="145"/>
      <c r="GF16" s="146"/>
      <c r="GG16" s="144"/>
      <c r="GH16" s="145"/>
      <c r="GI16" s="145"/>
      <c r="GJ16" s="146"/>
      <c r="GK16" s="144"/>
      <c r="GL16" s="145"/>
      <c r="GM16" s="145"/>
      <c r="GN16" s="146"/>
      <c r="GO16" s="144"/>
      <c r="GP16" s="145"/>
      <c r="GQ16" s="145"/>
      <c r="GR16" s="146"/>
      <c r="GS16" s="144"/>
      <c r="GT16" s="145"/>
      <c r="GU16" s="145"/>
      <c r="GV16" s="146"/>
      <c r="GW16" s="144"/>
      <c r="GX16" s="145"/>
      <c r="GY16" s="145"/>
      <c r="GZ16" s="146"/>
      <c r="HA16" s="144"/>
      <c r="HB16" s="145"/>
      <c r="HC16" s="145"/>
      <c r="HD16" s="146"/>
      <c r="HE16" s="144"/>
      <c r="HF16" s="145"/>
      <c r="HG16" s="145"/>
      <c r="HH16" s="146"/>
      <c r="HI16" s="144"/>
      <c r="HJ16" s="145"/>
      <c r="HK16" s="145"/>
      <c r="HL16" s="146"/>
      <c r="HM16" s="144"/>
      <c r="HN16" s="145"/>
      <c r="HO16" s="145"/>
      <c r="HP16" s="146"/>
      <c r="HQ16" s="144"/>
      <c r="HR16" s="145"/>
      <c r="HS16" s="145"/>
      <c r="HT16" s="146"/>
      <c r="HU16" s="144"/>
      <c r="HV16" s="145"/>
      <c r="HW16" s="145"/>
      <c r="HX16" s="146"/>
      <c r="HY16" s="144"/>
      <c r="HZ16" s="145"/>
      <c r="IA16" s="145"/>
      <c r="IB16" s="146"/>
      <c r="IC16" s="144"/>
      <c r="ID16" s="145"/>
      <c r="IE16" s="145"/>
      <c r="IF16" s="146"/>
      <c r="IG16" s="144"/>
      <c r="IH16" s="145"/>
      <c r="II16" s="145"/>
      <c r="IJ16" s="146"/>
      <c r="IK16" s="144"/>
      <c r="IL16" s="145"/>
      <c r="IM16" s="145"/>
      <c r="IN16" s="146"/>
      <c r="IO16" s="144"/>
      <c r="IP16" s="145"/>
      <c r="IQ16" s="145"/>
      <c r="IR16" s="146"/>
      <c r="IS16" s="144"/>
      <c r="IT16" s="145"/>
      <c r="IU16" s="145"/>
      <c r="IV16" s="146"/>
    </row>
    <row r="17" spans="1:23" s="417" customFormat="1" ht="22.5" customHeight="1">
      <c r="A17" s="409" t="s">
        <v>200</v>
      </c>
      <c r="B17" s="410">
        <v>1263130</v>
      </c>
      <c r="C17" s="410">
        <v>382843</v>
      </c>
      <c r="D17" s="411">
        <f>SUM(B17:C17)</f>
        <v>1645973</v>
      </c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</row>
    <row r="18" spans="1:256" s="10" customFormat="1" ht="22.5" customHeight="1">
      <c r="A18" s="352" t="s">
        <v>206</v>
      </c>
      <c r="B18" s="353">
        <v>1369740</v>
      </c>
      <c r="C18" s="353">
        <v>401238</v>
      </c>
      <c r="D18" s="354">
        <f>SUM(B18:C18)</f>
        <v>1770978</v>
      </c>
      <c r="E18" s="144"/>
      <c r="F18" s="145"/>
      <c r="G18" s="145"/>
      <c r="H18" s="146"/>
      <c r="I18" s="144"/>
      <c r="J18" s="145"/>
      <c r="K18" s="145"/>
      <c r="L18" s="146"/>
      <c r="M18" s="144"/>
      <c r="N18" s="145"/>
      <c r="O18" s="145"/>
      <c r="P18" s="146"/>
      <c r="Q18" s="144"/>
      <c r="R18" s="145"/>
      <c r="S18" s="145"/>
      <c r="T18" s="146"/>
      <c r="U18" s="144"/>
      <c r="V18" s="145"/>
      <c r="W18" s="145"/>
      <c r="X18" s="146"/>
      <c r="Y18" s="144"/>
      <c r="Z18" s="145"/>
      <c r="AA18" s="145"/>
      <c r="AB18" s="146"/>
      <c r="AC18" s="144"/>
      <c r="AD18" s="145"/>
      <c r="AE18" s="145"/>
      <c r="AF18" s="146"/>
      <c r="AG18" s="144"/>
      <c r="AH18" s="145"/>
      <c r="AI18" s="145"/>
      <c r="AJ18" s="146"/>
      <c r="AK18" s="144"/>
      <c r="AL18" s="145"/>
      <c r="AM18" s="145"/>
      <c r="AN18" s="146"/>
      <c r="AO18" s="144"/>
      <c r="AP18" s="145"/>
      <c r="AQ18" s="145"/>
      <c r="AR18" s="146"/>
      <c r="AS18" s="144"/>
      <c r="AT18" s="145"/>
      <c r="AU18" s="145"/>
      <c r="AV18" s="146"/>
      <c r="AW18" s="144"/>
      <c r="AX18" s="145"/>
      <c r="AY18" s="145"/>
      <c r="AZ18" s="146"/>
      <c r="BA18" s="144"/>
      <c r="BB18" s="145"/>
      <c r="BC18" s="145"/>
      <c r="BD18" s="146"/>
      <c r="BE18" s="144"/>
      <c r="BF18" s="145"/>
      <c r="BG18" s="145"/>
      <c r="BH18" s="146"/>
      <c r="BI18" s="144"/>
      <c r="BJ18" s="145"/>
      <c r="BK18" s="145"/>
      <c r="BL18" s="146"/>
      <c r="BM18" s="144"/>
      <c r="BN18" s="145"/>
      <c r="BO18" s="145"/>
      <c r="BP18" s="146"/>
      <c r="BQ18" s="144"/>
      <c r="BR18" s="145"/>
      <c r="BS18" s="145"/>
      <c r="BT18" s="146"/>
      <c r="BU18" s="144"/>
      <c r="BV18" s="145"/>
      <c r="BW18" s="145"/>
      <c r="BX18" s="146"/>
      <c r="BY18" s="144"/>
      <c r="BZ18" s="145"/>
      <c r="CA18" s="145"/>
      <c r="CB18" s="146"/>
      <c r="CC18" s="144"/>
      <c r="CD18" s="145"/>
      <c r="CE18" s="145"/>
      <c r="CF18" s="146"/>
      <c r="CG18" s="144"/>
      <c r="CH18" s="145"/>
      <c r="CI18" s="145"/>
      <c r="CJ18" s="146"/>
      <c r="CK18" s="144"/>
      <c r="CL18" s="145"/>
      <c r="CM18" s="145"/>
      <c r="CN18" s="146"/>
      <c r="CO18" s="144"/>
      <c r="CP18" s="145"/>
      <c r="CQ18" s="145"/>
      <c r="CR18" s="146"/>
      <c r="CS18" s="144"/>
      <c r="CT18" s="145"/>
      <c r="CU18" s="145"/>
      <c r="CV18" s="146"/>
      <c r="CW18" s="144"/>
      <c r="CX18" s="145"/>
      <c r="CY18" s="145"/>
      <c r="CZ18" s="146"/>
      <c r="DA18" s="144"/>
      <c r="DB18" s="145"/>
      <c r="DC18" s="145"/>
      <c r="DD18" s="146"/>
      <c r="DE18" s="144"/>
      <c r="DF18" s="145"/>
      <c r="DG18" s="145"/>
      <c r="DH18" s="146"/>
      <c r="DI18" s="144"/>
      <c r="DJ18" s="145"/>
      <c r="DK18" s="145"/>
      <c r="DL18" s="146"/>
      <c r="DM18" s="144"/>
      <c r="DN18" s="145"/>
      <c r="DO18" s="145"/>
      <c r="DP18" s="146"/>
      <c r="DQ18" s="144"/>
      <c r="DR18" s="145"/>
      <c r="DS18" s="145"/>
      <c r="DT18" s="146"/>
      <c r="DU18" s="144"/>
      <c r="DV18" s="145"/>
      <c r="DW18" s="145"/>
      <c r="DX18" s="146"/>
      <c r="DY18" s="144"/>
      <c r="DZ18" s="145"/>
      <c r="EA18" s="145"/>
      <c r="EB18" s="146"/>
      <c r="EC18" s="144"/>
      <c r="ED18" s="145"/>
      <c r="EE18" s="145"/>
      <c r="EF18" s="146"/>
      <c r="EG18" s="144"/>
      <c r="EH18" s="145"/>
      <c r="EI18" s="145"/>
      <c r="EJ18" s="146"/>
      <c r="EK18" s="144"/>
      <c r="EL18" s="145"/>
      <c r="EM18" s="145"/>
      <c r="EN18" s="146"/>
      <c r="EO18" s="144"/>
      <c r="EP18" s="145"/>
      <c r="EQ18" s="145"/>
      <c r="ER18" s="146"/>
      <c r="ES18" s="144"/>
      <c r="ET18" s="145"/>
      <c r="EU18" s="145"/>
      <c r="EV18" s="146"/>
      <c r="EW18" s="144"/>
      <c r="EX18" s="145"/>
      <c r="EY18" s="145"/>
      <c r="EZ18" s="146"/>
      <c r="FA18" s="144"/>
      <c r="FB18" s="145"/>
      <c r="FC18" s="145"/>
      <c r="FD18" s="146"/>
      <c r="FE18" s="144"/>
      <c r="FF18" s="145"/>
      <c r="FG18" s="145"/>
      <c r="FH18" s="146"/>
      <c r="FI18" s="144"/>
      <c r="FJ18" s="145"/>
      <c r="FK18" s="145"/>
      <c r="FL18" s="146"/>
      <c r="FM18" s="144"/>
      <c r="FN18" s="145"/>
      <c r="FO18" s="145"/>
      <c r="FP18" s="146"/>
      <c r="FQ18" s="144"/>
      <c r="FR18" s="145"/>
      <c r="FS18" s="145"/>
      <c r="FT18" s="146"/>
      <c r="FU18" s="144"/>
      <c r="FV18" s="145"/>
      <c r="FW18" s="145"/>
      <c r="FX18" s="146"/>
      <c r="FY18" s="144"/>
      <c r="FZ18" s="145"/>
      <c r="GA18" s="145"/>
      <c r="GB18" s="146"/>
      <c r="GC18" s="144"/>
      <c r="GD18" s="145"/>
      <c r="GE18" s="145"/>
      <c r="GF18" s="146"/>
      <c r="GG18" s="144"/>
      <c r="GH18" s="145"/>
      <c r="GI18" s="145"/>
      <c r="GJ18" s="146"/>
      <c r="GK18" s="144"/>
      <c r="GL18" s="145"/>
      <c r="GM18" s="145"/>
      <c r="GN18" s="146"/>
      <c r="GO18" s="144"/>
      <c r="GP18" s="145"/>
      <c r="GQ18" s="145"/>
      <c r="GR18" s="146"/>
      <c r="GS18" s="144"/>
      <c r="GT18" s="145"/>
      <c r="GU18" s="145"/>
      <c r="GV18" s="146"/>
      <c r="GW18" s="144"/>
      <c r="GX18" s="145"/>
      <c r="GY18" s="145"/>
      <c r="GZ18" s="146"/>
      <c r="HA18" s="144"/>
      <c r="HB18" s="145"/>
      <c r="HC18" s="145"/>
      <c r="HD18" s="146"/>
      <c r="HE18" s="144"/>
      <c r="HF18" s="145"/>
      <c r="HG18" s="145"/>
      <c r="HH18" s="146"/>
      <c r="HI18" s="144"/>
      <c r="HJ18" s="145"/>
      <c r="HK18" s="145"/>
      <c r="HL18" s="146"/>
      <c r="HM18" s="144"/>
      <c r="HN18" s="145"/>
      <c r="HO18" s="145"/>
      <c r="HP18" s="146"/>
      <c r="HQ18" s="144"/>
      <c r="HR18" s="145"/>
      <c r="HS18" s="145"/>
      <c r="HT18" s="146"/>
      <c r="HU18" s="144"/>
      <c r="HV18" s="145"/>
      <c r="HW18" s="145"/>
      <c r="HX18" s="146"/>
      <c r="HY18" s="144"/>
      <c r="HZ18" s="145"/>
      <c r="IA18" s="145"/>
      <c r="IB18" s="146"/>
      <c r="IC18" s="144"/>
      <c r="ID18" s="145"/>
      <c r="IE18" s="145"/>
      <c r="IF18" s="146"/>
      <c r="IG18" s="144"/>
      <c r="IH18" s="145"/>
      <c r="II18" s="145"/>
      <c r="IJ18" s="146"/>
      <c r="IK18" s="144"/>
      <c r="IL18" s="145"/>
      <c r="IM18" s="145"/>
      <c r="IN18" s="146"/>
      <c r="IO18" s="144"/>
      <c r="IP18" s="145"/>
      <c r="IQ18" s="145"/>
      <c r="IR18" s="146"/>
      <c r="IS18" s="144"/>
      <c r="IT18" s="145"/>
      <c r="IU18" s="145"/>
      <c r="IV18" s="146"/>
    </row>
    <row r="19" spans="1:23" s="415" customFormat="1" ht="22.5" customHeight="1">
      <c r="A19" s="409" t="s">
        <v>307</v>
      </c>
      <c r="B19" s="410">
        <v>1485046</v>
      </c>
      <c r="C19" s="410">
        <v>420430</v>
      </c>
      <c r="D19" s="411">
        <v>1905476</v>
      </c>
      <c r="E19" s="418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</row>
    <row r="20" spans="1:23" s="6" customFormat="1" ht="22.5" customHeight="1">
      <c r="A20" s="352" t="s">
        <v>335</v>
      </c>
      <c r="B20" s="353">
        <v>1536380</v>
      </c>
      <c r="C20" s="353">
        <v>466790</v>
      </c>
      <c r="D20" s="354">
        <v>2003170</v>
      </c>
      <c r="E20" s="80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s="415" customFormat="1" ht="22.5" customHeight="1">
      <c r="A21" s="409" t="s">
        <v>350</v>
      </c>
      <c r="B21" s="410">
        <v>1602925</v>
      </c>
      <c r="C21" s="410">
        <v>502950</v>
      </c>
      <c r="D21" s="411">
        <v>2105875</v>
      </c>
      <c r="E21" s="418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</row>
    <row r="22" spans="1:23" s="245" customFormat="1" ht="22.5" customHeight="1">
      <c r="A22" s="352" t="s">
        <v>385</v>
      </c>
      <c r="B22" s="353">
        <v>1677330</v>
      </c>
      <c r="C22" s="353">
        <v>536515</v>
      </c>
      <c r="D22" s="354">
        <v>2213845</v>
      </c>
      <c r="E22" s="243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</row>
    <row r="23" spans="1:23" s="6" customFormat="1" ht="5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5" s="360" customFormat="1" ht="12.75" customHeight="1">
      <c r="A24" s="358" t="s">
        <v>302</v>
      </c>
      <c r="B24" s="359"/>
      <c r="C24" s="359"/>
      <c r="D24" s="525" t="s">
        <v>303</v>
      </c>
      <c r="E24" s="359"/>
    </row>
    <row r="25" spans="1:5" s="360" customFormat="1" ht="12.75" customHeight="1">
      <c r="A25" s="361" t="s">
        <v>225</v>
      </c>
      <c r="B25" s="359"/>
      <c r="C25" s="359"/>
      <c r="D25" s="362" t="s">
        <v>304</v>
      </c>
      <c r="E25" s="359"/>
    </row>
    <row r="26" spans="1:5" s="360" customFormat="1" ht="12.75" customHeight="1">
      <c r="A26" s="361" t="s">
        <v>305</v>
      </c>
      <c r="B26" s="359"/>
      <c r="C26" s="359"/>
      <c r="D26" s="362" t="s">
        <v>306</v>
      </c>
      <c r="E26" s="359"/>
    </row>
  </sheetData>
  <sheetProtection/>
  <printOptions horizontalCentered="1"/>
  <pageMargins left="0.5" right="0.5" top="0.75" bottom="0.5" header="0" footer="0.2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30"/>
  <sheetViews>
    <sheetView rightToLeft="1" view="pageBreakPreview" zoomScale="115" zoomScaleSheetLayoutView="115" zoomScalePageLayoutView="0" workbookViewId="0" topLeftCell="A13">
      <selection activeCell="E12" sqref="E12"/>
    </sheetView>
  </sheetViews>
  <sheetFormatPr defaultColWidth="9.140625" defaultRowHeight="12.75"/>
  <cols>
    <col min="1" max="1" width="22.7109375" style="61" customWidth="1"/>
    <col min="2" max="10" width="9.7109375" style="61" customWidth="1"/>
    <col min="11" max="11" width="25.7109375" style="61" customWidth="1"/>
    <col min="12" max="12" width="9.140625" style="61" customWidth="1"/>
    <col min="13" max="16384" width="9.140625" style="2" customWidth="1"/>
  </cols>
  <sheetData>
    <row r="1" spans="1:12" s="17" customFormat="1" ht="24.75" customHeight="1">
      <c r="A1" s="138" t="s">
        <v>241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61"/>
    </row>
    <row r="2" spans="1:12" s="17" customFormat="1" ht="16.5" customHeight="1">
      <c r="A2" s="596" t="s">
        <v>323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61"/>
    </row>
    <row r="3" spans="1:11" ht="18" customHeight="1">
      <c r="A3" s="198" t="s">
        <v>382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ht="3.75" customHeight="1"/>
    <row r="5" spans="1:12" s="3" customFormat="1" ht="24.75" customHeight="1">
      <c r="A5" s="69" t="s">
        <v>230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1" ht="24.75" customHeight="1">
      <c r="A6" s="185" t="s">
        <v>242</v>
      </c>
      <c r="B6" s="595" t="s">
        <v>314</v>
      </c>
      <c r="C6" s="595"/>
      <c r="D6" s="595"/>
      <c r="E6" s="595" t="s">
        <v>315</v>
      </c>
      <c r="F6" s="595"/>
      <c r="G6" s="595"/>
      <c r="H6" s="595" t="s">
        <v>243</v>
      </c>
      <c r="I6" s="595"/>
      <c r="J6" s="595"/>
      <c r="K6" s="186" t="s">
        <v>244</v>
      </c>
    </row>
    <row r="7" spans="1:11" ht="18.75" customHeight="1">
      <c r="A7" s="168"/>
      <c r="B7" s="169" t="s">
        <v>245</v>
      </c>
      <c r="C7" s="169" t="s">
        <v>9</v>
      </c>
      <c r="D7" s="169" t="s">
        <v>3</v>
      </c>
      <c r="E7" s="169" t="s">
        <v>245</v>
      </c>
      <c r="F7" s="169" t="s">
        <v>9</v>
      </c>
      <c r="G7" s="169" t="s">
        <v>3</v>
      </c>
      <c r="H7" s="169" t="s">
        <v>245</v>
      </c>
      <c r="I7" s="169" t="s">
        <v>9</v>
      </c>
      <c r="J7" s="169" t="s">
        <v>3</v>
      </c>
      <c r="K7" s="175"/>
    </row>
    <row r="8" spans="1:11" ht="16.5" customHeight="1">
      <c r="A8" s="217" t="s">
        <v>189</v>
      </c>
      <c r="B8" s="143" t="s">
        <v>8</v>
      </c>
      <c r="C8" s="143" t="s">
        <v>10</v>
      </c>
      <c r="D8" s="143" t="s">
        <v>4</v>
      </c>
      <c r="E8" s="143" t="s">
        <v>8</v>
      </c>
      <c r="F8" s="143" t="s">
        <v>10</v>
      </c>
      <c r="G8" s="143" t="s">
        <v>4</v>
      </c>
      <c r="H8" s="143" t="s">
        <v>8</v>
      </c>
      <c r="I8" s="143" t="s">
        <v>10</v>
      </c>
      <c r="J8" s="143" t="s">
        <v>4</v>
      </c>
      <c r="K8" s="218" t="s">
        <v>78</v>
      </c>
    </row>
    <row r="9" spans="1:12" s="508" customFormat="1" ht="19.5" customHeight="1">
      <c r="A9" s="503" t="s">
        <v>218</v>
      </c>
      <c r="B9" s="504">
        <v>33</v>
      </c>
      <c r="C9" s="504">
        <v>28</v>
      </c>
      <c r="D9" s="505">
        <v>61</v>
      </c>
      <c r="E9" s="504">
        <v>27</v>
      </c>
      <c r="F9" s="504">
        <v>33</v>
      </c>
      <c r="G9" s="505">
        <v>60</v>
      </c>
      <c r="H9" s="535">
        <f>SUM(B9,E9)</f>
        <v>60</v>
      </c>
      <c r="I9" s="535">
        <f>SUM(C9,F9)</f>
        <v>61</v>
      </c>
      <c r="J9" s="505">
        <f>SUM(H9:I9)</f>
        <v>121</v>
      </c>
      <c r="K9" s="506" t="s">
        <v>29</v>
      </c>
      <c r="L9" s="507"/>
    </row>
    <row r="10" spans="1:12" s="508" customFormat="1" ht="19.5" customHeight="1">
      <c r="A10" s="516" t="s">
        <v>228</v>
      </c>
      <c r="B10" s="517">
        <v>8</v>
      </c>
      <c r="C10" s="517">
        <v>15</v>
      </c>
      <c r="D10" s="518">
        <v>23</v>
      </c>
      <c r="E10" s="517">
        <v>19</v>
      </c>
      <c r="F10" s="517">
        <v>17</v>
      </c>
      <c r="G10" s="518">
        <v>27</v>
      </c>
      <c r="H10" s="543">
        <f aca="true" t="shared" si="0" ref="H10:H26">SUM(B10,E10)</f>
        <v>27</v>
      </c>
      <c r="I10" s="543">
        <f aca="true" t="shared" si="1" ref="I10:I26">SUM(C10,F10)</f>
        <v>32</v>
      </c>
      <c r="J10" s="518">
        <f aca="true" t="shared" si="2" ref="J10:J26">SUM(H10:I10)</f>
        <v>59</v>
      </c>
      <c r="K10" s="519" t="s">
        <v>246</v>
      </c>
      <c r="L10" s="507"/>
    </row>
    <row r="11" spans="1:12" s="508" customFormat="1" ht="19.5" customHeight="1">
      <c r="A11" s="510" t="s">
        <v>30</v>
      </c>
      <c r="B11" s="504">
        <v>6</v>
      </c>
      <c r="C11" s="504">
        <v>1</v>
      </c>
      <c r="D11" s="505">
        <v>7</v>
      </c>
      <c r="E11" s="504">
        <v>10</v>
      </c>
      <c r="F11" s="504">
        <v>7</v>
      </c>
      <c r="G11" s="505">
        <v>16</v>
      </c>
      <c r="H11" s="535">
        <f t="shared" si="0"/>
        <v>16</v>
      </c>
      <c r="I11" s="535">
        <f t="shared" si="1"/>
        <v>8</v>
      </c>
      <c r="J11" s="505">
        <f t="shared" si="2"/>
        <v>24</v>
      </c>
      <c r="K11" s="511" t="s">
        <v>247</v>
      </c>
      <c r="L11" s="507"/>
    </row>
    <row r="12" spans="1:12" s="508" customFormat="1" ht="19.5" customHeight="1">
      <c r="A12" s="520" t="s">
        <v>357</v>
      </c>
      <c r="B12" s="517">
        <v>1</v>
      </c>
      <c r="C12" s="517">
        <v>1</v>
      </c>
      <c r="D12" s="518">
        <v>2</v>
      </c>
      <c r="E12" s="517">
        <v>3</v>
      </c>
      <c r="F12" s="517">
        <v>3</v>
      </c>
      <c r="G12" s="518">
        <v>4</v>
      </c>
      <c r="H12" s="543">
        <f t="shared" si="0"/>
        <v>4</v>
      </c>
      <c r="I12" s="543">
        <f t="shared" si="1"/>
        <v>4</v>
      </c>
      <c r="J12" s="518">
        <f t="shared" si="2"/>
        <v>8</v>
      </c>
      <c r="K12" s="521" t="s">
        <v>357</v>
      </c>
      <c r="L12" s="507"/>
    </row>
    <row r="13" spans="1:12" s="508" customFormat="1" ht="19.5" customHeight="1">
      <c r="A13" s="512" t="s">
        <v>358</v>
      </c>
      <c r="B13" s="504">
        <v>1</v>
      </c>
      <c r="C13" s="504">
        <v>1</v>
      </c>
      <c r="D13" s="505">
        <v>2</v>
      </c>
      <c r="E13" s="504" t="s">
        <v>28</v>
      </c>
      <c r="F13" s="504">
        <v>3</v>
      </c>
      <c r="G13" s="505">
        <v>1</v>
      </c>
      <c r="H13" s="535">
        <f t="shared" si="0"/>
        <v>1</v>
      </c>
      <c r="I13" s="535">
        <f t="shared" si="1"/>
        <v>4</v>
      </c>
      <c r="J13" s="505">
        <f t="shared" si="2"/>
        <v>5</v>
      </c>
      <c r="K13" s="511" t="s">
        <v>372</v>
      </c>
      <c r="L13" s="507"/>
    </row>
    <row r="14" spans="1:12" s="508" customFormat="1" ht="19.5" customHeight="1">
      <c r="A14" s="516" t="s">
        <v>359</v>
      </c>
      <c r="B14" s="517">
        <v>10</v>
      </c>
      <c r="C14" s="517">
        <v>2</v>
      </c>
      <c r="D14" s="518">
        <v>12</v>
      </c>
      <c r="E14" s="517">
        <v>12</v>
      </c>
      <c r="F14" s="517">
        <v>4</v>
      </c>
      <c r="G14" s="518">
        <v>22</v>
      </c>
      <c r="H14" s="543">
        <f t="shared" si="0"/>
        <v>22</v>
      </c>
      <c r="I14" s="543">
        <f t="shared" si="1"/>
        <v>6</v>
      </c>
      <c r="J14" s="518">
        <f t="shared" si="2"/>
        <v>28</v>
      </c>
      <c r="K14" s="519" t="s">
        <v>371</v>
      </c>
      <c r="L14" s="507"/>
    </row>
    <row r="15" spans="1:12" s="508" customFormat="1" ht="19.5" customHeight="1">
      <c r="A15" s="510" t="s">
        <v>360</v>
      </c>
      <c r="B15" s="504">
        <v>4</v>
      </c>
      <c r="C15" s="504">
        <v>2</v>
      </c>
      <c r="D15" s="505">
        <v>6</v>
      </c>
      <c r="E15" s="504">
        <v>43</v>
      </c>
      <c r="F15" s="504">
        <v>14</v>
      </c>
      <c r="G15" s="505">
        <v>47</v>
      </c>
      <c r="H15" s="535">
        <f t="shared" si="0"/>
        <v>47</v>
      </c>
      <c r="I15" s="535">
        <f t="shared" si="1"/>
        <v>16</v>
      </c>
      <c r="J15" s="505">
        <f t="shared" si="2"/>
        <v>63</v>
      </c>
      <c r="K15" s="511" t="s">
        <v>360</v>
      </c>
      <c r="L15" s="507"/>
    </row>
    <row r="16" spans="1:12" s="508" customFormat="1" ht="19.5" customHeight="1">
      <c r="A16" s="520" t="s">
        <v>361</v>
      </c>
      <c r="B16" s="517">
        <v>15</v>
      </c>
      <c r="C16" s="517">
        <v>1</v>
      </c>
      <c r="D16" s="518">
        <v>16</v>
      </c>
      <c r="E16" s="517">
        <v>86</v>
      </c>
      <c r="F16" s="517">
        <v>14</v>
      </c>
      <c r="G16" s="518">
        <v>101</v>
      </c>
      <c r="H16" s="543">
        <f t="shared" si="0"/>
        <v>101</v>
      </c>
      <c r="I16" s="543">
        <f t="shared" si="1"/>
        <v>15</v>
      </c>
      <c r="J16" s="518">
        <f t="shared" si="2"/>
        <v>116</v>
      </c>
      <c r="K16" s="521" t="s">
        <v>361</v>
      </c>
      <c r="L16" s="507"/>
    </row>
    <row r="17" spans="1:12" s="508" customFormat="1" ht="19.5" customHeight="1">
      <c r="A17" s="509" t="s">
        <v>362</v>
      </c>
      <c r="B17" s="504">
        <v>6</v>
      </c>
      <c r="C17" s="504">
        <v>3</v>
      </c>
      <c r="D17" s="505">
        <v>9</v>
      </c>
      <c r="E17" s="504">
        <v>117</v>
      </c>
      <c r="F17" s="504">
        <v>21</v>
      </c>
      <c r="G17" s="505">
        <v>123</v>
      </c>
      <c r="H17" s="535">
        <f t="shared" si="0"/>
        <v>123</v>
      </c>
      <c r="I17" s="535">
        <f t="shared" si="1"/>
        <v>24</v>
      </c>
      <c r="J17" s="505">
        <f t="shared" si="2"/>
        <v>147</v>
      </c>
      <c r="K17" s="506" t="s">
        <v>362</v>
      </c>
      <c r="L17" s="507"/>
    </row>
    <row r="18" spans="1:12" s="508" customFormat="1" ht="19.5" customHeight="1">
      <c r="A18" s="520" t="s">
        <v>363</v>
      </c>
      <c r="B18" s="517">
        <v>5</v>
      </c>
      <c r="C18" s="517">
        <v>9</v>
      </c>
      <c r="D18" s="518">
        <v>14</v>
      </c>
      <c r="E18" s="517">
        <v>109</v>
      </c>
      <c r="F18" s="517">
        <v>18</v>
      </c>
      <c r="G18" s="518">
        <v>114</v>
      </c>
      <c r="H18" s="543">
        <f t="shared" si="0"/>
        <v>114</v>
      </c>
      <c r="I18" s="543">
        <f t="shared" si="1"/>
        <v>27</v>
      </c>
      <c r="J18" s="518">
        <f t="shared" si="2"/>
        <v>141</v>
      </c>
      <c r="K18" s="521" t="s">
        <v>363</v>
      </c>
      <c r="L18" s="507"/>
    </row>
    <row r="19" spans="1:12" s="508" customFormat="1" ht="19.5" customHeight="1">
      <c r="A19" s="510" t="s">
        <v>364</v>
      </c>
      <c r="B19" s="504">
        <v>1</v>
      </c>
      <c r="C19" s="504">
        <v>3</v>
      </c>
      <c r="D19" s="505">
        <v>4</v>
      </c>
      <c r="E19" s="504">
        <v>128</v>
      </c>
      <c r="F19" s="504">
        <v>22</v>
      </c>
      <c r="G19" s="505">
        <v>129</v>
      </c>
      <c r="H19" s="535">
        <f t="shared" si="0"/>
        <v>129</v>
      </c>
      <c r="I19" s="535">
        <f t="shared" si="1"/>
        <v>25</v>
      </c>
      <c r="J19" s="505">
        <f t="shared" si="2"/>
        <v>154</v>
      </c>
      <c r="K19" s="511" t="s">
        <v>364</v>
      </c>
      <c r="L19" s="507"/>
    </row>
    <row r="20" spans="1:12" s="508" customFormat="1" ht="19.5" customHeight="1">
      <c r="A20" s="516" t="s">
        <v>365</v>
      </c>
      <c r="B20" s="517">
        <v>7</v>
      </c>
      <c r="C20" s="517">
        <v>8</v>
      </c>
      <c r="D20" s="518">
        <v>15</v>
      </c>
      <c r="E20" s="517">
        <v>130</v>
      </c>
      <c r="F20" s="517">
        <v>18</v>
      </c>
      <c r="G20" s="518">
        <v>137</v>
      </c>
      <c r="H20" s="543">
        <f t="shared" si="0"/>
        <v>137</v>
      </c>
      <c r="I20" s="543">
        <f t="shared" si="1"/>
        <v>26</v>
      </c>
      <c r="J20" s="518">
        <f t="shared" si="2"/>
        <v>163</v>
      </c>
      <c r="K20" s="519" t="s">
        <v>365</v>
      </c>
      <c r="L20" s="507"/>
    </row>
    <row r="21" spans="1:12" s="508" customFormat="1" ht="19.5" customHeight="1">
      <c r="A21" s="510" t="s">
        <v>366</v>
      </c>
      <c r="B21" s="504">
        <v>16</v>
      </c>
      <c r="C21" s="504">
        <v>12</v>
      </c>
      <c r="D21" s="505">
        <v>28</v>
      </c>
      <c r="E21" s="504">
        <v>129</v>
      </c>
      <c r="F21" s="504">
        <v>20</v>
      </c>
      <c r="G21" s="505">
        <v>145</v>
      </c>
      <c r="H21" s="535">
        <f t="shared" si="0"/>
        <v>145</v>
      </c>
      <c r="I21" s="535">
        <f t="shared" si="1"/>
        <v>32</v>
      </c>
      <c r="J21" s="505">
        <f t="shared" si="2"/>
        <v>177</v>
      </c>
      <c r="K21" s="511" t="s">
        <v>366</v>
      </c>
      <c r="L21" s="507"/>
    </row>
    <row r="22" spans="1:12" s="508" customFormat="1" ht="19.5" customHeight="1">
      <c r="A22" s="520" t="s">
        <v>367</v>
      </c>
      <c r="B22" s="517">
        <v>17</v>
      </c>
      <c r="C22" s="517">
        <v>18</v>
      </c>
      <c r="D22" s="518">
        <v>35</v>
      </c>
      <c r="E22" s="517">
        <v>125</v>
      </c>
      <c r="F22" s="517">
        <v>30</v>
      </c>
      <c r="G22" s="518">
        <v>142</v>
      </c>
      <c r="H22" s="543">
        <f t="shared" si="0"/>
        <v>142</v>
      </c>
      <c r="I22" s="543">
        <f t="shared" si="1"/>
        <v>48</v>
      </c>
      <c r="J22" s="518">
        <f t="shared" si="2"/>
        <v>190</v>
      </c>
      <c r="K22" s="521" t="s">
        <v>367</v>
      </c>
      <c r="L22" s="507"/>
    </row>
    <row r="23" spans="1:12" s="508" customFormat="1" ht="19.5" customHeight="1">
      <c r="A23" s="509" t="s">
        <v>368</v>
      </c>
      <c r="B23" s="504">
        <v>20</v>
      </c>
      <c r="C23" s="504">
        <v>12</v>
      </c>
      <c r="D23" s="505">
        <v>32</v>
      </c>
      <c r="E23" s="504">
        <v>96</v>
      </c>
      <c r="F23" s="504">
        <v>30</v>
      </c>
      <c r="G23" s="505">
        <v>116</v>
      </c>
      <c r="H23" s="535">
        <f t="shared" si="0"/>
        <v>116</v>
      </c>
      <c r="I23" s="535">
        <f t="shared" si="1"/>
        <v>42</v>
      </c>
      <c r="J23" s="505">
        <f t="shared" si="2"/>
        <v>158</v>
      </c>
      <c r="K23" s="506" t="s">
        <v>368</v>
      </c>
      <c r="L23" s="507"/>
    </row>
    <row r="24" spans="1:12" s="508" customFormat="1" ht="19.5" customHeight="1">
      <c r="A24" s="520" t="s">
        <v>369</v>
      </c>
      <c r="B24" s="517">
        <v>27</v>
      </c>
      <c r="C24" s="517">
        <v>15</v>
      </c>
      <c r="D24" s="518">
        <v>42</v>
      </c>
      <c r="E24" s="517">
        <v>69</v>
      </c>
      <c r="F24" s="517">
        <v>36</v>
      </c>
      <c r="G24" s="518">
        <v>96</v>
      </c>
      <c r="H24" s="543">
        <f t="shared" si="0"/>
        <v>96</v>
      </c>
      <c r="I24" s="543">
        <f t="shared" si="1"/>
        <v>51</v>
      </c>
      <c r="J24" s="518">
        <f t="shared" si="2"/>
        <v>147</v>
      </c>
      <c r="K24" s="521" t="s">
        <v>369</v>
      </c>
      <c r="L24" s="507"/>
    </row>
    <row r="25" spans="1:12" s="508" customFormat="1" ht="19.5" customHeight="1">
      <c r="A25" s="510" t="s">
        <v>370</v>
      </c>
      <c r="B25" s="504">
        <v>40</v>
      </c>
      <c r="C25" s="504">
        <v>34</v>
      </c>
      <c r="D25" s="505">
        <v>74</v>
      </c>
      <c r="E25" s="504">
        <v>59</v>
      </c>
      <c r="F25" s="504">
        <v>42</v>
      </c>
      <c r="G25" s="505">
        <v>99</v>
      </c>
      <c r="H25" s="535">
        <f t="shared" si="0"/>
        <v>99</v>
      </c>
      <c r="I25" s="535">
        <f t="shared" si="1"/>
        <v>76</v>
      </c>
      <c r="J25" s="505">
        <f t="shared" si="2"/>
        <v>175</v>
      </c>
      <c r="K25" s="511" t="s">
        <v>370</v>
      </c>
      <c r="L25" s="507"/>
    </row>
    <row r="26" spans="1:12" s="508" customFormat="1" ht="19.5" customHeight="1">
      <c r="A26" s="516" t="s">
        <v>115</v>
      </c>
      <c r="B26" s="517">
        <v>122</v>
      </c>
      <c r="C26" s="517">
        <v>76</v>
      </c>
      <c r="D26" s="518">
        <v>198</v>
      </c>
      <c r="E26" s="517">
        <v>120</v>
      </c>
      <c r="F26" s="517">
        <v>111</v>
      </c>
      <c r="G26" s="518">
        <v>242</v>
      </c>
      <c r="H26" s="543">
        <f t="shared" si="0"/>
        <v>242</v>
      </c>
      <c r="I26" s="543">
        <f t="shared" si="1"/>
        <v>187</v>
      </c>
      <c r="J26" s="518">
        <f t="shared" si="2"/>
        <v>429</v>
      </c>
      <c r="K26" s="519" t="s">
        <v>115</v>
      </c>
      <c r="L26" s="507"/>
    </row>
    <row r="27" spans="1:12" s="508" customFormat="1" ht="18" customHeight="1">
      <c r="A27" s="513" t="s">
        <v>3</v>
      </c>
      <c r="B27" s="514">
        <f>SUM(B9:B26)</f>
        <v>339</v>
      </c>
      <c r="C27" s="514">
        <f aca="true" t="shared" si="3" ref="C27:J27">SUM(C9:C26)</f>
        <v>241</v>
      </c>
      <c r="D27" s="514">
        <f t="shared" si="3"/>
        <v>580</v>
      </c>
      <c r="E27" s="514">
        <f t="shared" si="3"/>
        <v>1282</v>
      </c>
      <c r="F27" s="514">
        <f t="shared" si="3"/>
        <v>443</v>
      </c>
      <c r="G27" s="514">
        <f t="shared" si="3"/>
        <v>1621</v>
      </c>
      <c r="H27" s="514">
        <f t="shared" si="3"/>
        <v>1621</v>
      </c>
      <c r="I27" s="514">
        <f t="shared" si="3"/>
        <v>684</v>
      </c>
      <c r="J27" s="514">
        <f t="shared" si="3"/>
        <v>2305</v>
      </c>
      <c r="K27" s="515" t="s">
        <v>4</v>
      </c>
      <c r="L27" s="507"/>
    </row>
    <row r="28" spans="1:12" s="5" customFormat="1" ht="2.2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s="241" customFormat="1" ht="15" customHeight="1">
      <c r="A29" s="238" t="s">
        <v>170</v>
      </c>
      <c r="B29" s="239"/>
      <c r="C29" s="240"/>
      <c r="D29" s="240"/>
      <c r="E29" s="240"/>
      <c r="F29" s="240"/>
      <c r="G29" s="240"/>
      <c r="H29" s="240"/>
      <c r="I29" s="240"/>
      <c r="J29" s="240"/>
      <c r="K29" s="240" t="s">
        <v>171</v>
      </c>
      <c r="L29" s="239"/>
    </row>
    <row r="30" ht="12.75">
      <c r="A30" s="61" t="s">
        <v>131</v>
      </c>
    </row>
  </sheetData>
  <sheetProtection/>
  <mergeCells count="4">
    <mergeCell ref="B6:D6"/>
    <mergeCell ref="E6:G6"/>
    <mergeCell ref="H6:J6"/>
    <mergeCell ref="A2:K2"/>
  </mergeCells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W27"/>
  <sheetViews>
    <sheetView rightToLeft="1" view="pageBreakPreview" zoomScale="85" zoomScaleSheetLayoutView="85" zoomScalePageLayoutView="0" workbookViewId="0" topLeftCell="A8">
      <selection activeCell="A1" sqref="A1"/>
    </sheetView>
  </sheetViews>
  <sheetFormatPr defaultColWidth="9.140625" defaultRowHeight="12.75"/>
  <cols>
    <col min="1" max="1" width="30.7109375" style="61" customWidth="1"/>
    <col min="2" max="4" width="24.140625" style="61" customWidth="1"/>
    <col min="5" max="5" width="31.57421875" style="61" customWidth="1"/>
    <col min="6" max="23" width="9.140625" style="61" customWidth="1"/>
    <col min="24" max="16384" width="9.140625" style="2" customWidth="1"/>
  </cols>
  <sheetData>
    <row r="1" spans="1:23" s="148" customFormat="1" ht="21" customHeight="1">
      <c r="A1" s="138" t="s">
        <v>190</v>
      </c>
      <c r="B1" s="138"/>
      <c r="C1" s="138"/>
      <c r="D1" s="138"/>
      <c r="E1" s="138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s="148" customFormat="1" ht="16.5" customHeight="1">
      <c r="A2" s="596" t="s">
        <v>238</v>
      </c>
      <c r="B2" s="596"/>
      <c r="C2" s="596"/>
      <c r="D2" s="596"/>
      <c r="E2" s="596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205" customFormat="1" ht="17.25" customHeight="1">
      <c r="A3" s="198" t="s">
        <v>383</v>
      </c>
      <c r="B3" s="138"/>
      <c r="C3" s="138"/>
      <c r="D3" s="138"/>
      <c r="E3" s="138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ht="9.75" customHeight="1" hidden="1"/>
    <row r="5" spans="1:23" s="3" customFormat="1" ht="19.5" customHeight="1">
      <c r="A5" s="69" t="s">
        <v>229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5" ht="20.25" customHeight="1">
      <c r="A6" s="251" t="s">
        <v>80</v>
      </c>
      <c r="B6" s="597">
        <v>2011</v>
      </c>
      <c r="C6" s="597">
        <v>2012</v>
      </c>
      <c r="D6" s="597">
        <v>2013</v>
      </c>
      <c r="E6" s="252" t="s">
        <v>79</v>
      </c>
    </row>
    <row r="7" spans="1:5" ht="15" customHeight="1">
      <c r="A7" s="253" t="s">
        <v>189</v>
      </c>
      <c r="B7" s="598"/>
      <c r="C7" s="598"/>
      <c r="D7" s="598"/>
      <c r="E7" s="254" t="s">
        <v>78</v>
      </c>
    </row>
    <row r="8" spans="1:23" s="247" customFormat="1" ht="19.5" customHeight="1">
      <c r="A8" s="330" t="s">
        <v>373</v>
      </c>
      <c r="B8" s="474">
        <v>168</v>
      </c>
      <c r="C8" s="474">
        <v>141</v>
      </c>
      <c r="D8" s="474">
        <v>180</v>
      </c>
      <c r="E8" s="331" t="s">
        <v>374</v>
      </c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</row>
    <row r="9" spans="1:23" s="5" customFormat="1" ht="19.5" customHeight="1">
      <c r="A9" s="460" t="s">
        <v>30</v>
      </c>
      <c r="B9" s="461">
        <v>30</v>
      </c>
      <c r="C9" s="461">
        <v>33</v>
      </c>
      <c r="D9" s="461">
        <v>24</v>
      </c>
      <c r="E9" s="462" t="s">
        <v>247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s="247" customFormat="1" ht="21.75" customHeight="1">
      <c r="A10" s="463" t="s">
        <v>357</v>
      </c>
      <c r="B10" s="464">
        <v>13</v>
      </c>
      <c r="C10" s="464">
        <v>9</v>
      </c>
      <c r="D10" s="464">
        <v>8</v>
      </c>
      <c r="E10" s="465" t="s">
        <v>357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</row>
    <row r="11" spans="1:23" s="5" customFormat="1" ht="18" customHeight="1">
      <c r="A11" s="466" t="s">
        <v>358</v>
      </c>
      <c r="B11" s="461">
        <v>8</v>
      </c>
      <c r="C11" s="461">
        <v>7</v>
      </c>
      <c r="D11" s="461">
        <v>5</v>
      </c>
      <c r="E11" s="462" t="s">
        <v>372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s="247" customFormat="1" ht="21.75" customHeight="1">
      <c r="A12" s="467" t="s">
        <v>359</v>
      </c>
      <c r="B12" s="464">
        <v>31</v>
      </c>
      <c r="C12" s="464">
        <v>25</v>
      </c>
      <c r="D12" s="464">
        <v>28</v>
      </c>
      <c r="E12" s="468" t="s">
        <v>371</v>
      </c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</row>
    <row r="13" spans="1:23" s="5" customFormat="1" ht="21.75" customHeight="1">
      <c r="A13" s="460" t="s">
        <v>360</v>
      </c>
      <c r="B13" s="461">
        <v>48</v>
      </c>
      <c r="C13" s="461">
        <v>58</v>
      </c>
      <c r="D13" s="461">
        <v>63</v>
      </c>
      <c r="E13" s="462" t="s">
        <v>360</v>
      </c>
      <c r="F13" s="246"/>
      <c r="G13" s="246"/>
      <c r="H13" s="246"/>
      <c r="I13" s="246"/>
      <c r="J13" s="246"/>
      <c r="K13" s="246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s="247" customFormat="1" ht="21.75" customHeight="1">
      <c r="A14" s="463" t="s">
        <v>361</v>
      </c>
      <c r="B14" s="464">
        <v>109</v>
      </c>
      <c r="C14" s="464">
        <v>111</v>
      </c>
      <c r="D14" s="464">
        <v>116</v>
      </c>
      <c r="E14" s="465" t="s">
        <v>361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</row>
    <row r="15" spans="1:23" s="5" customFormat="1" ht="21.75" customHeight="1">
      <c r="A15" s="469" t="s">
        <v>362</v>
      </c>
      <c r="B15" s="461">
        <v>109</v>
      </c>
      <c r="C15" s="461">
        <v>141</v>
      </c>
      <c r="D15" s="461">
        <v>147</v>
      </c>
      <c r="E15" s="470" t="s">
        <v>362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3" s="334" customFormat="1" ht="21.75" customHeight="1">
      <c r="A16" s="463" t="s">
        <v>363</v>
      </c>
      <c r="B16" s="464">
        <v>129</v>
      </c>
      <c r="C16" s="464">
        <v>129</v>
      </c>
      <c r="D16" s="464">
        <v>141</v>
      </c>
      <c r="E16" s="465" t="s">
        <v>363</v>
      </c>
      <c r="F16" s="332"/>
      <c r="G16" s="332"/>
      <c r="H16" s="332"/>
      <c r="I16" s="332"/>
      <c r="J16" s="332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</row>
    <row r="17" spans="1:5" ht="21.75" customHeight="1">
      <c r="A17" s="460" t="s">
        <v>364</v>
      </c>
      <c r="B17" s="461">
        <v>137</v>
      </c>
      <c r="C17" s="461">
        <v>148</v>
      </c>
      <c r="D17" s="461">
        <v>154</v>
      </c>
      <c r="E17" s="462" t="s">
        <v>364</v>
      </c>
    </row>
    <row r="18" spans="1:23" s="335" customFormat="1" ht="21.75" customHeight="1">
      <c r="A18" s="467" t="s">
        <v>365</v>
      </c>
      <c r="B18" s="464">
        <v>142</v>
      </c>
      <c r="C18" s="464">
        <v>180</v>
      </c>
      <c r="D18" s="464">
        <v>163</v>
      </c>
      <c r="E18" s="468" t="s">
        <v>365</v>
      </c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</row>
    <row r="19" spans="1:5" ht="21.75" customHeight="1">
      <c r="A19" s="460" t="s">
        <v>366</v>
      </c>
      <c r="B19" s="461">
        <v>148</v>
      </c>
      <c r="C19" s="461">
        <v>203</v>
      </c>
      <c r="D19" s="461">
        <v>177</v>
      </c>
      <c r="E19" s="462" t="s">
        <v>366</v>
      </c>
    </row>
    <row r="20" spans="1:23" s="335" customFormat="1" ht="21.75" customHeight="1">
      <c r="A20" s="463" t="s">
        <v>367</v>
      </c>
      <c r="B20" s="464">
        <v>159</v>
      </c>
      <c r="C20" s="464">
        <v>171</v>
      </c>
      <c r="D20" s="464">
        <v>190</v>
      </c>
      <c r="E20" s="465" t="s">
        <v>367</v>
      </c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</row>
    <row r="21" spans="1:5" ht="21.75" customHeight="1">
      <c r="A21" s="469" t="s">
        <v>368</v>
      </c>
      <c r="B21" s="461">
        <v>162</v>
      </c>
      <c r="C21" s="461">
        <v>154</v>
      </c>
      <c r="D21" s="461">
        <v>158</v>
      </c>
      <c r="E21" s="470" t="s">
        <v>368</v>
      </c>
    </row>
    <row r="22" spans="1:23" s="335" customFormat="1" ht="21.75" customHeight="1">
      <c r="A22" s="463" t="s">
        <v>369</v>
      </c>
      <c r="B22" s="464">
        <v>109</v>
      </c>
      <c r="C22" s="464">
        <v>125</v>
      </c>
      <c r="D22" s="464">
        <v>147</v>
      </c>
      <c r="E22" s="465" t="s">
        <v>369</v>
      </c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</row>
    <row r="23" spans="1:5" ht="21.75" customHeight="1">
      <c r="A23" s="460" t="s">
        <v>370</v>
      </c>
      <c r="B23" s="461">
        <v>131</v>
      </c>
      <c r="C23" s="461">
        <v>143</v>
      </c>
      <c r="D23" s="461">
        <v>175</v>
      </c>
      <c r="E23" s="462" t="s">
        <v>370</v>
      </c>
    </row>
    <row r="24" spans="1:23" s="335" customFormat="1" ht="21.75" customHeight="1">
      <c r="A24" s="467" t="s">
        <v>115</v>
      </c>
      <c r="B24" s="464">
        <v>324</v>
      </c>
      <c r="C24" s="464">
        <v>356</v>
      </c>
      <c r="D24" s="464">
        <v>429</v>
      </c>
      <c r="E24" s="468" t="s">
        <v>115</v>
      </c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</row>
    <row r="25" spans="1:5" ht="19.5" customHeight="1">
      <c r="A25" s="471" t="s">
        <v>3</v>
      </c>
      <c r="B25" s="472">
        <f>SUM(B8:B24)</f>
        <v>1957</v>
      </c>
      <c r="C25" s="472">
        <f>SUM(C8:C24)</f>
        <v>2134</v>
      </c>
      <c r="D25" s="472">
        <f>SUM(D8:D24)</f>
        <v>2305</v>
      </c>
      <c r="E25" s="473" t="s">
        <v>4</v>
      </c>
    </row>
    <row r="26" ht="7.5" customHeight="1"/>
    <row r="27" spans="1:12" s="241" customFormat="1" ht="15" customHeight="1">
      <c r="A27" s="238" t="s">
        <v>170</v>
      </c>
      <c r="B27" s="239"/>
      <c r="C27" s="240"/>
      <c r="D27" s="240"/>
      <c r="E27" s="240" t="s">
        <v>171</v>
      </c>
      <c r="F27" s="240"/>
      <c r="G27" s="240"/>
      <c r="H27" s="240"/>
      <c r="I27" s="240"/>
      <c r="J27" s="240"/>
      <c r="L27" s="239"/>
    </row>
  </sheetData>
  <sheetProtection/>
  <mergeCells count="4">
    <mergeCell ref="D6:D7"/>
    <mergeCell ref="C6:C7"/>
    <mergeCell ref="A2:E2"/>
    <mergeCell ref="B6:B7"/>
  </mergeCells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R26"/>
  <sheetViews>
    <sheetView rightToLeft="1" view="pageBreakPreview" zoomScale="115" zoomScaleSheetLayoutView="115" zoomScalePageLayoutView="0" workbookViewId="0" topLeftCell="A16">
      <selection activeCell="A24" sqref="A24"/>
    </sheetView>
  </sheetViews>
  <sheetFormatPr defaultColWidth="9.140625" defaultRowHeight="12.75"/>
  <cols>
    <col min="1" max="1" width="20.140625" style="229" customWidth="1"/>
    <col min="2" max="10" width="11.28125" style="229" customWidth="1"/>
    <col min="11" max="16384" width="9.140625" style="229" customWidth="1"/>
  </cols>
  <sheetData>
    <row r="1" spans="1:10" s="17" customFormat="1" ht="18" customHeight="1">
      <c r="A1" s="138" t="s">
        <v>285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1" s="17" customFormat="1" ht="15.75" customHeight="1">
      <c r="A2" s="138" t="s">
        <v>318</v>
      </c>
      <c r="B2" s="138"/>
      <c r="C2" s="138"/>
      <c r="D2" s="138"/>
      <c r="E2" s="138"/>
      <c r="F2" s="138"/>
      <c r="G2" s="138"/>
      <c r="H2" s="138"/>
      <c r="I2" s="138"/>
      <c r="J2" s="138"/>
      <c r="K2" s="228"/>
    </row>
    <row r="3" spans="1:11" s="2" customFormat="1" ht="15.75" customHeight="1">
      <c r="A3" s="602" t="s">
        <v>384</v>
      </c>
      <c r="B3" s="602"/>
      <c r="C3" s="602"/>
      <c r="D3" s="602"/>
      <c r="E3" s="602"/>
      <c r="F3" s="602"/>
      <c r="G3" s="602"/>
      <c r="H3" s="602"/>
      <c r="I3" s="602"/>
      <c r="J3" s="602"/>
      <c r="K3" s="227"/>
    </row>
    <row r="4" spans="2:11" s="2" customFormat="1" ht="15.75" customHeight="1">
      <c r="B4" s="232"/>
      <c r="D4" s="233"/>
      <c r="E4" s="234"/>
      <c r="F4" s="232"/>
      <c r="G4" s="232"/>
      <c r="H4" s="227"/>
      <c r="I4" s="227"/>
      <c r="J4" s="227"/>
      <c r="K4" s="227"/>
    </row>
    <row r="5" spans="1:11" s="2" customFormat="1" ht="15.75" customHeight="1">
      <c r="A5" s="69" t="s">
        <v>227</v>
      </c>
      <c r="B5" s="235"/>
      <c r="C5" s="235"/>
      <c r="D5" s="235"/>
      <c r="E5" s="235"/>
      <c r="F5" s="235"/>
      <c r="G5" s="235"/>
      <c r="H5" s="235"/>
      <c r="I5" s="235"/>
      <c r="J5" s="235"/>
      <c r="K5" s="227"/>
    </row>
    <row r="6" spans="1:11" s="2" customFormat="1" ht="18.75" customHeight="1">
      <c r="A6" s="599" t="s">
        <v>250</v>
      </c>
      <c r="B6" s="600" t="s">
        <v>316</v>
      </c>
      <c r="C6" s="600"/>
      <c r="D6" s="600"/>
      <c r="E6" s="600" t="s">
        <v>317</v>
      </c>
      <c r="F6" s="600"/>
      <c r="G6" s="600"/>
      <c r="H6" s="600" t="s">
        <v>291</v>
      </c>
      <c r="I6" s="600"/>
      <c r="J6" s="601"/>
      <c r="K6" s="227"/>
    </row>
    <row r="7" spans="1:10" s="230" customFormat="1" ht="36.75" customHeight="1">
      <c r="A7" s="599"/>
      <c r="B7" s="487" t="s">
        <v>337</v>
      </c>
      <c r="C7" s="487" t="s">
        <v>338</v>
      </c>
      <c r="D7" s="487" t="s">
        <v>340</v>
      </c>
      <c r="E7" s="487" t="s">
        <v>336</v>
      </c>
      <c r="F7" s="487" t="s">
        <v>292</v>
      </c>
      <c r="G7" s="487" t="s">
        <v>293</v>
      </c>
      <c r="H7" s="487" t="s">
        <v>337</v>
      </c>
      <c r="I7" s="487" t="s">
        <v>338</v>
      </c>
      <c r="J7" s="488" t="s">
        <v>339</v>
      </c>
    </row>
    <row r="8" spans="1:10" ht="21" customHeight="1">
      <c r="A8" s="478" t="s">
        <v>290</v>
      </c>
      <c r="B8" s="479">
        <v>3.984739296311997</v>
      </c>
      <c r="C8" s="479">
        <v>3.912850155624722</v>
      </c>
      <c r="D8" s="480">
        <v>3.9496527777777777</v>
      </c>
      <c r="E8" s="481">
        <v>1.7922867658825412</v>
      </c>
      <c r="F8" s="481">
        <v>2.1885198694567096</v>
      </c>
      <c r="G8" s="480">
        <v>1.9724210158840985</v>
      </c>
      <c r="H8" s="481">
        <v>2.3931226765799254</v>
      </c>
      <c r="I8" s="481">
        <v>2.708500938589434</v>
      </c>
      <c r="J8" s="480">
        <v>2.5395244615959167</v>
      </c>
    </row>
    <row r="9" spans="1:18" s="18" customFormat="1" ht="21" customHeight="1">
      <c r="A9" s="489" t="s">
        <v>286</v>
      </c>
      <c r="B9" s="475">
        <v>0.08572653236176597</v>
      </c>
      <c r="C9" s="475">
        <v>0.08916629514043692</v>
      </c>
      <c r="D9" s="476">
        <v>0.08741258741258741</v>
      </c>
      <c r="E9" s="477">
        <v>0.08866558297620807</v>
      </c>
      <c r="F9" s="477">
        <v>0.11318619128466327</v>
      </c>
      <c r="G9" s="476">
        <v>0.09943652635067948</v>
      </c>
      <c r="H9" s="477">
        <v>0.0879120879120879</v>
      </c>
      <c r="I9" s="477">
        <v>0.10604453870625662</v>
      </c>
      <c r="J9" s="476">
        <v>0.09613073780341265</v>
      </c>
      <c r="L9" s="220"/>
      <c r="M9" s="220"/>
      <c r="N9" s="220"/>
      <c r="O9" s="220"/>
      <c r="P9" s="220"/>
      <c r="Q9" s="220"/>
      <c r="R9" s="220"/>
    </row>
    <row r="10" spans="1:10" ht="21" customHeight="1">
      <c r="A10" s="485" t="s">
        <v>287</v>
      </c>
      <c r="B10" s="482">
        <v>0.08869179600886917</v>
      </c>
      <c r="C10" s="482">
        <v>0.08968609865470852</v>
      </c>
      <c r="D10" s="483">
        <v>0.08918617614269787</v>
      </c>
      <c r="E10" s="484">
        <v>0</v>
      </c>
      <c r="F10" s="484">
        <v>0.11144130757800891</v>
      </c>
      <c r="G10" s="483">
        <v>0.04950495049504951</v>
      </c>
      <c r="H10" s="484">
        <v>0.022244466688911134</v>
      </c>
      <c r="I10" s="484">
        <v>0.1050696086157079</v>
      </c>
      <c r="J10" s="483">
        <v>0.06022282445046673</v>
      </c>
    </row>
    <row r="11" spans="1:10" ht="21" customHeight="1">
      <c r="A11" s="490" t="s">
        <v>84</v>
      </c>
      <c r="B11" s="475">
        <v>0.9165902841429882</v>
      </c>
      <c r="C11" s="475">
        <v>0.18709073900841908</v>
      </c>
      <c r="D11" s="476">
        <v>0.5555555555555556</v>
      </c>
      <c r="E11" s="477">
        <v>0.3869719445340213</v>
      </c>
      <c r="F11" s="477">
        <v>0.14529604068289137</v>
      </c>
      <c r="G11" s="476">
        <v>0.2733173898189272</v>
      </c>
      <c r="H11" s="477">
        <v>0.5248091603053435</v>
      </c>
      <c r="I11" s="477">
        <v>0.15698587127158556</v>
      </c>
      <c r="J11" s="476">
        <v>0.3493885700024956</v>
      </c>
    </row>
    <row r="12" spans="1:10" ht="21" customHeight="1">
      <c r="A12" s="486" t="s">
        <v>85</v>
      </c>
      <c r="B12" s="482">
        <v>0.38443056222969724</v>
      </c>
      <c r="C12" s="482">
        <v>0.18823529411764706</v>
      </c>
      <c r="D12" s="483">
        <v>0.28530670470756064</v>
      </c>
      <c r="E12" s="484">
        <v>0.29399699165869</v>
      </c>
      <c r="F12" s="484">
        <v>0.2651515151515152</v>
      </c>
      <c r="G12" s="483">
        <v>0.28634582537928266</v>
      </c>
      <c r="H12" s="484">
        <v>0.3000031915233141</v>
      </c>
      <c r="I12" s="484">
        <v>0.25226645644461965</v>
      </c>
      <c r="J12" s="483">
        <v>0.28624653550820117</v>
      </c>
    </row>
    <row r="13" spans="1:14" ht="21" customHeight="1">
      <c r="A13" s="490" t="s">
        <v>86</v>
      </c>
      <c r="B13" s="475">
        <v>1.5772870662460567</v>
      </c>
      <c r="C13" s="475">
        <v>0.10282776349614396</v>
      </c>
      <c r="D13" s="476">
        <v>0.8318170002599428</v>
      </c>
      <c r="E13" s="477">
        <v>0.25997581620314386</v>
      </c>
      <c r="F13" s="477">
        <v>0.19800579874124885</v>
      </c>
      <c r="G13" s="476">
        <v>0.249062900835606</v>
      </c>
      <c r="H13" s="477">
        <v>0.29678822250301196</v>
      </c>
      <c r="I13" s="477">
        <v>0.1864975755315181</v>
      </c>
      <c r="J13" s="476">
        <v>0.2757047107477302</v>
      </c>
      <c r="N13" s="229" t="s">
        <v>395</v>
      </c>
    </row>
    <row r="14" spans="1:10" ht="21" customHeight="1">
      <c r="A14" s="486" t="s">
        <v>87</v>
      </c>
      <c r="B14" s="482">
        <v>0.7357449417535254</v>
      </c>
      <c r="C14" s="482">
        <v>0.35820895522388063</v>
      </c>
      <c r="D14" s="483">
        <v>0.544464609800363</v>
      </c>
      <c r="E14" s="484">
        <v>0.3463639189449222</v>
      </c>
      <c r="F14" s="484">
        <v>0.30857394754242895</v>
      </c>
      <c r="G14" s="483">
        <v>0.340027103609708</v>
      </c>
      <c r="H14" s="484">
        <v>0.355542708483885</v>
      </c>
      <c r="I14" s="484">
        <v>0.3140128221902394</v>
      </c>
      <c r="J14" s="483">
        <v>0.34802784222737815</v>
      </c>
    </row>
    <row r="15" spans="1:10" ht="21" customHeight="1">
      <c r="A15" s="490" t="s">
        <v>88</v>
      </c>
      <c r="B15" s="475">
        <v>0.7473841554559043</v>
      </c>
      <c r="C15" s="475">
        <v>1.3235294117647058</v>
      </c>
      <c r="D15" s="476">
        <v>1.0378057820607858</v>
      </c>
      <c r="E15" s="477">
        <v>0.4208088022391661</v>
      </c>
      <c r="F15" s="477">
        <v>0.3633427533306419</v>
      </c>
      <c r="G15" s="476">
        <v>0.4115826487125889</v>
      </c>
      <c r="H15" s="477">
        <v>0.42903110475509476</v>
      </c>
      <c r="I15" s="477">
        <v>0.4792332268370607</v>
      </c>
      <c r="J15" s="476">
        <v>0.4378134169629411</v>
      </c>
    </row>
    <row r="16" spans="1:10" ht="21" customHeight="1">
      <c r="A16" s="486" t="s">
        <v>89</v>
      </c>
      <c r="B16" s="482">
        <v>0.1984126984126984</v>
      </c>
      <c r="C16" s="482">
        <v>0.5876591576885406</v>
      </c>
      <c r="D16" s="483">
        <v>0.39428289797930016</v>
      </c>
      <c r="E16" s="484">
        <v>0.8116934588921652</v>
      </c>
      <c r="F16" s="484">
        <v>0.6636500754147813</v>
      </c>
      <c r="G16" s="483">
        <v>0.7859781498074353</v>
      </c>
      <c r="H16" s="484">
        <v>0.7926997879988938</v>
      </c>
      <c r="I16" s="484">
        <v>0.6535093451836361</v>
      </c>
      <c r="J16" s="483">
        <v>0.766207273993731</v>
      </c>
    </row>
    <row r="17" spans="1:10" ht="21" customHeight="1">
      <c r="A17" s="490" t="s">
        <v>90</v>
      </c>
      <c r="B17" s="475">
        <v>1.78343949044586</v>
      </c>
      <c r="C17" s="475">
        <v>2.0330368487928845</v>
      </c>
      <c r="D17" s="476">
        <v>1.9083969465648853</v>
      </c>
      <c r="E17" s="477">
        <v>1.4120458371802531</v>
      </c>
      <c r="F17" s="477">
        <v>0.9338521400778209</v>
      </c>
      <c r="G17" s="476">
        <v>1.3292617208550386</v>
      </c>
      <c r="H17" s="477">
        <v>1.4272320033336807</v>
      </c>
      <c r="I17" s="477">
        <v>1.1202068074105989</v>
      </c>
      <c r="J17" s="476">
        <v>1.3674496644295302</v>
      </c>
    </row>
    <row r="18" spans="1:10" ht="21" customHeight="1">
      <c r="A18" s="486" t="s">
        <v>91</v>
      </c>
      <c r="B18" s="482">
        <v>5.324459234608985</v>
      </c>
      <c r="C18" s="482">
        <v>4.020100502512563</v>
      </c>
      <c r="D18" s="483">
        <v>4.674457429048414</v>
      </c>
      <c r="E18" s="484">
        <v>2.4073901278342817</v>
      </c>
      <c r="F18" s="484">
        <v>1.6992353440951573</v>
      </c>
      <c r="G18" s="483">
        <v>2.279856170147655</v>
      </c>
      <c r="H18" s="484">
        <v>2.562290157271603</v>
      </c>
      <c r="I18" s="484">
        <v>2.16875635377838</v>
      </c>
      <c r="J18" s="483">
        <v>2.480902656107646</v>
      </c>
    </row>
    <row r="19" spans="1:10" ht="21" customHeight="1">
      <c r="A19" s="490" t="s">
        <v>92</v>
      </c>
      <c r="B19" s="475">
        <v>8.457711442786069</v>
      </c>
      <c r="C19" s="475">
        <v>9.137055837563452</v>
      </c>
      <c r="D19" s="476">
        <v>8.793969849246231</v>
      </c>
      <c r="E19" s="477">
        <v>5.496921723834653</v>
      </c>
      <c r="F19" s="477">
        <v>5.964214711729622</v>
      </c>
      <c r="G19" s="476">
        <v>5.581562837594527</v>
      </c>
      <c r="H19" s="477">
        <v>5.737373737373737</v>
      </c>
      <c r="I19" s="477">
        <v>6.857142857142857</v>
      </c>
      <c r="J19" s="476">
        <v>5.984251968503937</v>
      </c>
    </row>
    <row r="20" spans="1:10" ht="21" customHeight="1">
      <c r="A20" s="486" t="s">
        <v>93</v>
      </c>
      <c r="B20" s="482">
        <v>13.245033112582782</v>
      </c>
      <c r="C20" s="482">
        <v>8.571428571428571</v>
      </c>
      <c r="D20" s="483">
        <v>10.996563573883162</v>
      </c>
      <c r="E20" s="484">
        <v>14.148857774502579</v>
      </c>
      <c r="F20" s="484">
        <v>14.634146341463415</v>
      </c>
      <c r="G20" s="483">
        <v>14.261460101867572</v>
      </c>
      <c r="H20" s="484">
        <v>13.984327908378543</v>
      </c>
      <c r="I20" s="484">
        <v>12.17391304347826</v>
      </c>
      <c r="J20" s="483">
        <v>13.452532992762878</v>
      </c>
    </row>
    <row r="21" spans="1:10" ht="21" customHeight="1">
      <c r="A21" s="490" t="s">
        <v>288</v>
      </c>
      <c r="B21" s="475">
        <v>23.78854625550661</v>
      </c>
      <c r="C21" s="475">
        <v>14.705882352941176</v>
      </c>
      <c r="D21" s="476">
        <v>19.48955916473318</v>
      </c>
      <c r="E21" s="477">
        <v>35.47557840616967</v>
      </c>
      <c r="F21" s="477">
        <v>38.0952380952381</v>
      </c>
      <c r="G21" s="476">
        <v>36.332179930795846</v>
      </c>
      <c r="H21" s="477">
        <v>31.16883116883117</v>
      </c>
      <c r="I21" s="477">
        <v>25.954198473282442</v>
      </c>
      <c r="J21" s="476">
        <v>29.137760158572846</v>
      </c>
    </row>
    <row r="22" spans="1:10" ht="21" customHeight="1">
      <c r="A22" s="486" t="s">
        <v>289</v>
      </c>
      <c r="B22" s="482">
        <v>44.44444444444444</v>
      </c>
      <c r="C22" s="482">
        <v>42.76729559748427</v>
      </c>
      <c r="D22" s="483">
        <v>43.657817109144545</v>
      </c>
      <c r="E22" s="484">
        <v>65.92178770949721</v>
      </c>
      <c r="F22" s="484">
        <v>73.04347826086958</v>
      </c>
      <c r="G22" s="483">
        <v>68.70748299319727</v>
      </c>
      <c r="H22" s="484">
        <v>55.15320334261838</v>
      </c>
      <c r="I22" s="484">
        <v>55.47445255474453</v>
      </c>
      <c r="J22" s="483">
        <v>55.292259083728275</v>
      </c>
    </row>
    <row r="23" spans="1:10" ht="21" customHeight="1">
      <c r="A23" s="491" t="s">
        <v>113</v>
      </c>
      <c r="B23" s="492">
        <v>131.18279569892474</v>
      </c>
      <c r="C23" s="492">
        <v>92.6829268292683</v>
      </c>
      <c r="D23" s="493">
        <v>113.14285714285714</v>
      </c>
      <c r="E23" s="494">
        <v>100.418410041841</v>
      </c>
      <c r="F23" s="494">
        <v>193.04347826086956</v>
      </c>
      <c r="G23" s="493">
        <v>130.50847457627117</v>
      </c>
      <c r="H23" s="494">
        <v>113.88235294117648</v>
      </c>
      <c r="I23" s="494">
        <v>134.05017921146953</v>
      </c>
      <c r="J23" s="493">
        <v>121.875</v>
      </c>
    </row>
    <row r="24" spans="1:10" s="242" customFormat="1" ht="23.25" customHeight="1">
      <c r="A24" s="544" t="s">
        <v>294</v>
      </c>
      <c r="B24" s="495">
        <v>3.4290916447501516</v>
      </c>
      <c r="C24" s="495">
        <v>2.4628276531602884</v>
      </c>
      <c r="D24" s="495">
        <v>2.9484279287293798</v>
      </c>
      <c r="E24" s="496">
        <v>0.8321676279003346</v>
      </c>
      <c r="F24" s="496">
        <v>1.051083113863383</v>
      </c>
      <c r="G24" s="496">
        <v>0.8791936901925307</v>
      </c>
      <c r="H24" s="495">
        <v>0.9887673346895081</v>
      </c>
      <c r="I24" s="495">
        <v>1.3170943051075916</v>
      </c>
      <c r="J24" s="495">
        <v>1.0677524852460232</v>
      </c>
    </row>
    <row r="25" ht="5.25" customHeight="1"/>
    <row r="26" spans="1:10" ht="15">
      <c r="A26" s="23" t="s">
        <v>134</v>
      </c>
      <c r="J26" s="215" t="s">
        <v>179</v>
      </c>
    </row>
  </sheetData>
  <sheetProtection/>
  <mergeCells count="5">
    <mergeCell ref="A6:A7"/>
    <mergeCell ref="B6:D6"/>
    <mergeCell ref="E6:G6"/>
    <mergeCell ref="H6:J6"/>
    <mergeCell ref="A3:J3"/>
  </mergeCells>
  <printOptions horizontalCentered="1" verticalCentered="1"/>
  <pageMargins left="0.708661417322835" right="0.708661417322835" top="0.748031496062992" bottom="0.748031496062992" header="0.31496062992126" footer="0.31496062992126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T27"/>
  <sheetViews>
    <sheetView rightToLeft="1" view="pageBreakPreview" zoomScale="84" zoomScaleSheetLayoutView="84" zoomScalePageLayoutView="0" workbookViewId="0" topLeftCell="A7">
      <selection activeCell="C16" sqref="C16"/>
    </sheetView>
  </sheetViews>
  <sheetFormatPr defaultColWidth="9.140625" defaultRowHeight="12.75"/>
  <cols>
    <col min="1" max="1" width="24.8515625" style="221" customWidth="1"/>
    <col min="2" max="4" width="34.00390625" style="221" customWidth="1"/>
    <col min="5" max="13" width="9.140625" style="221" customWidth="1"/>
    <col min="14" max="16384" width="9.140625" style="216" customWidth="1"/>
  </cols>
  <sheetData>
    <row r="1" spans="1:13" s="225" customFormat="1" ht="17.25">
      <c r="A1" s="576" t="s">
        <v>248</v>
      </c>
      <c r="B1" s="576"/>
      <c r="C1" s="576"/>
      <c r="D1" s="576"/>
      <c r="E1" s="224"/>
      <c r="F1" s="224"/>
      <c r="G1" s="224"/>
      <c r="H1" s="224"/>
      <c r="I1" s="224"/>
      <c r="J1" s="224"/>
      <c r="K1" s="224"/>
      <c r="L1" s="224"/>
      <c r="M1" s="224"/>
    </row>
    <row r="2" spans="1:13" s="225" customFormat="1" ht="18" customHeight="1">
      <c r="A2" s="576" t="s">
        <v>249</v>
      </c>
      <c r="B2" s="576"/>
      <c r="C2" s="576"/>
      <c r="D2" s="576"/>
      <c r="E2" s="224"/>
      <c r="F2" s="224"/>
      <c r="G2" s="224"/>
      <c r="H2" s="224"/>
      <c r="I2" s="224"/>
      <c r="J2" s="224"/>
      <c r="K2" s="224"/>
      <c r="L2" s="224"/>
      <c r="M2" s="224"/>
    </row>
    <row r="3" spans="1:13" s="225" customFormat="1" ht="17.25">
      <c r="A3" s="603" t="s">
        <v>384</v>
      </c>
      <c r="B3" s="603"/>
      <c r="C3" s="603"/>
      <c r="D3" s="603"/>
      <c r="E3" s="226"/>
      <c r="F3" s="226"/>
      <c r="G3" s="226"/>
      <c r="H3" s="226"/>
      <c r="I3" s="224"/>
      <c r="J3" s="224"/>
      <c r="K3" s="224"/>
      <c r="L3" s="224"/>
      <c r="M3" s="224"/>
    </row>
    <row r="4" spans="1:3" ht="17.25" customHeight="1">
      <c r="A4" s="257" t="s">
        <v>346</v>
      </c>
      <c r="B4" s="222"/>
      <c r="C4" s="222"/>
    </row>
    <row r="5" spans="1:4" ht="17.25" customHeight="1">
      <c r="A5" s="608" t="s">
        <v>250</v>
      </c>
      <c r="B5" s="606" t="s">
        <v>341</v>
      </c>
      <c r="C5" s="607"/>
      <c r="D5" s="607"/>
    </row>
    <row r="6" spans="1:4" ht="19.5" customHeight="1">
      <c r="A6" s="609"/>
      <c r="B6" s="255" t="s">
        <v>251</v>
      </c>
      <c r="C6" s="255" t="s">
        <v>252</v>
      </c>
      <c r="D6" s="256" t="s">
        <v>253</v>
      </c>
    </row>
    <row r="7" spans="1:13" s="219" customFormat="1" ht="18.75" customHeight="1">
      <c r="A7" s="264" t="s">
        <v>255</v>
      </c>
      <c r="B7" s="337">
        <v>75.5</v>
      </c>
      <c r="C7" s="337">
        <v>75.6</v>
      </c>
      <c r="D7" s="545">
        <v>75.6</v>
      </c>
      <c r="E7" s="223"/>
      <c r="F7" s="223"/>
      <c r="G7" s="223"/>
      <c r="H7" s="223"/>
      <c r="I7" s="223"/>
      <c r="J7" s="223"/>
      <c r="K7" s="223"/>
      <c r="L7" s="223"/>
      <c r="M7" s="223"/>
    </row>
    <row r="8" spans="1:13" s="219" customFormat="1" ht="21.75" customHeight="1">
      <c r="A8" s="265" t="s">
        <v>256</v>
      </c>
      <c r="B8" s="338">
        <v>75.2</v>
      </c>
      <c r="C8" s="338">
        <v>75.3</v>
      </c>
      <c r="D8" s="546">
        <v>75.3</v>
      </c>
      <c r="E8" s="223"/>
      <c r="F8" s="223"/>
      <c r="G8" s="223"/>
      <c r="H8" s="223"/>
      <c r="I8" s="223"/>
      <c r="J8" s="223"/>
      <c r="K8" s="223"/>
      <c r="L8" s="223"/>
      <c r="M8" s="223"/>
    </row>
    <row r="9" spans="1:13" s="219" customFormat="1" ht="21.75" customHeight="1">
      <c r="A9" s="266" t="s">
        <v>257</v>
      </c>
      <c r="B9" s="339">
        <v>71.4</v>
      </c>
      <c r="C9" s="339">
        <v>71.4</v>
      </c>
      <c r="D9" s="547">
        <v>71.4</v>
      </c>
      <c r="E9" s="223"/>
      <c r="F9" s="223"/>
      <c r="G9" s="223"/>
      <c r="H9" s="223"/>
      <c r="I9" s="223"/>
      <c r="J9" s="223"/>
      <c r="K9" s="223"/>
      <c r="L9" s="223"/>
      <c r="M9" s="223"/>
    </row>
    <row r="10" spans="1:13" s="219" customFormat="1" ht="21.75" customHeight="1">
      <c r="A10" s="267" t="s">
        <v>258</v>
      </c>
      <c r="B10" s="340">
        <v>66.4</v>
      </c>
      <c r="C10" s="340">
        <v>66.5</v>
      </c>
      <c r="D10" s="548">
        <v>66.4</v>
      </c>
      <c r="E10" s="223"/>
      <c r="F10" s="223"/>
      <c r="G10" s="223"/>
      <c r="H10" s="223"/>
      <c r="I10" s="223"/>
      <c r="J10" s="223"/>
      <c r="K10" s="223"/>
      <c r="L10" s="223"/>
      <c r="M10" s="223"/>
    </row>
    <row r="11" spans="1:13" s="219" customFormat="1" ht="21.75" customHeight="1">
      <c r="A11" s="268" t="s">
        <v>259</v>
      </c>
      <c r="B11" s="339">
        <v>61.4</v>
      </c>
      <c r="C11" s="339">
        <v>61.5</v>
      </c>
      <c r="D11" s="547">
        <v>61.4</v>
      </c>
      <c r="E11" s="223"/>
      <c r="F11" s="223"/>
      <c r="G11" s="223"/>
      <c r="H11" s="223"/>
      <c r="I11" s="223"/>
      <c r="J11" s="223"/>
      <c r="K11" s="223"/>
      <c r="L11" s="223"/>
      <c r="M11" s="223"/>
    </row>
    <row r="12" spans="1:13" s="219" customFormat="1" ht="21.75" customHeight="1">
      <c r="A12" s="267" t="s">
        <v>260</v>
      </c>
      <c r="B12" s="340">
        <v>56.5</v>
      </c>
      <c r="C12" s="340">
        <v>56.5</v>
      </c>
      <c r="D12" s="548">
        <v>56.5</v>
      </c>
      <c r="E12" s="223"/>
      <c r="F12" s="223"/>
      <c r="G12" s="223"/>
      <c r="H12" s="223"/>
      <c r="I12" s="223"/>
      <c r="J12" s="223"/>
      <c r="K12" s="223"/>
      <c r="L12" s="223"/>
      <c r="M12" s="223"/>
    </row>
    <row r="13" spans="1:13" s="219" customFormat="1" ht="21.75" customHeight="1">
      <c r="A13" s="268" t="s">
        <v>261</v>
      </c>
      <c r="B13" s="339">
        <v>51.6</v>
      </c>
      <c r="C13" s="339">
        <v>51.6</v>
      </c>
      <c r="D13" s="547">
        <v>51.6</v>
      </c>
      <c r="E13" s="223"/>
      <c r="F13" s="223"/>
      <c r="G13" s="223"/>
      <c r="H13" s="223"/>
      <c r="I13" s="223"/>
      <c r="J13" s="223"/>
      <c r="K13" s="223"/>
      <c r="L13" s="223"/>
      <c r="M13" s="223"/>
    </row>
    <row r="14" spans="1:13" s="219" customFormat="1" ht="21.75" customHeight="1">
      <c r="A14" s="267" t="s">
        <v>262</v>
      </c>
      <c r="B14" s="340">
        <v>46.7</v>
      </c>
      <c r="C14" s="340">
        <v>46.6</v>
      </c>
      <c r="D14" s="548">
        <v>46.7</v>
      </c>
      <c r="E14" s="223"/>
      <c r="F14" s="223"/>
      <c r="G14" s="223"/>
      <c r="H14" s="223"/>
      <c r="I14" s="223"/>
      <c r="J14" s="223"/>
      <c r="K14" s="223"/>
      <c r="L14" s="223"/>
      <c r="M14" s="223"/>
    </row>
    <row r="15" spans="1:13" s="219" customFormat="1" ht="21.75" customHeight="1">
      <c r="A15" s="268" t="s">
        <v>263</v>
      </c>
      <c r="B15" s="339">
        <v>41.8</v>
      </c>
      <c r="C15" s="339">
        <v>41.7</v>
      </c>
      <c r="D15" s="547">
        <v>41.7</v>
      </c>
      <c r="E15" s="223"/>
      <c r="F15" s="223"/>
      <c r="G15" s="223"/>
      <c r="H15" s="223"/>
      <c r="I15" s="223"/>
      <c r="J15" s="223"/>
      <c r="K15" s="223"/>
      <c r="L15" s="223"/>
      <c r="M15" s="223"/>
    </row>
    <row r="16" spans="1:13" s="219" customFormat="1" ht="21.75" customHeight="1">
      <c r="A16" s="267" t="s">
        <v>264</v>
      </c>
      <c r="B16" s="340">
        <v>36.8</v>
      </c>
      <c r="C16" s="340">
        <v>36.8</v>
      </c>
      <c r="D16" s="548">
        <v>36.8</v>
      </c>
      <c r="E16" s="223"/>
      <c r="F16" s="223"/>
      <c r="G16" s="223"/>
      <c r="H16" s="223"/>
      <c r="I16" s="223"/>
      <c r="J16" s="223"/>
      <c r="K16" s="223"/>
      <c r="L16" s="223"/>
      <c r="M16" s="223"/>
    </row>
    <row r="17" spans="1:13" s="219" customFormat="1" ht="21.75" customHeight="1">
      <c r="A17" s="268" t="s">
        <v>265</v>
      </c>
      <c r="B17" s="339">
        <v>32</v>
      </c>
      <c r="C17" s="339">
        <v>31.9</v>
      </c>
      <c r="D17" s="547">
        <v>31.9</v>
      </c>
      <c r="E17" s="223"/>
      <c r="F17" s="223"/>
      <c r="G17" s="223"/>
      <c r="H17" s="223"/>
      <c r="I17" s="223"/>
      <c r="J17" s="223"/>
      <c r="K17" s="223"/>
      <c r="L17" s="223"/>
      <c r="M17" s="223"/>
    </row>
    <row r="18" spans="1:13" s="219" customFormat="1" ht="21.75" customHeight="1">
      <c r="A18" s="267" t="s">
        <v>266</v>
      </c>
      <c r="B18" s="340">
        <v>27.2</v>
      </c>
      <c r="C18" s="340">
        <v>27.1</v>
      </c>
      <c r="D18" s="548">
        <v>27.1</v>
      </c>
      <c r="E18" s="223"/>
      <c r="F18" s="223"/>
      <c r="G18" s="223"/>
      <c r="H18" s="223"/>
      <c r="I18" s="223"/>
      <c r="J18" s="223"/>
      <c r="K18" s="223"/>
      <c r="L18" s="223"/>
      <c r="M18" s="223"/>
    </row>
    <row r="19" spans="1:13" s="219" customFormat="1" ht="21.75" customHeight="1">
      <c r="A19" s="268" t="s">
        <v>267</v>
      </c>
      <c r="B19" s="339">
        <v>22.5</v>
      </c>
      <c r="C19" s="339">
        <v>22.3</v>
      </c>
      <c r="D19" s="547">
        <v>22.4</v>
      </c>
      <c r="E19" s="223"/>
      <c r="F19" s="223"/>
      <c r="G19" s="223"/>
      <c r="H19" s="223"/>
      <c r="I19" s="223"/>
      <c r="J19" s="223"/>
      <c r="K19" s="223"/>
      <c r="L19" s="223"/>
      <c r="M19" s="223"/>
    </row>
    <row r="20" spans="1:13" s="219" customFormat="1" ht="21.75" customHeight="1">
      <c r="A20" s="267" t="s">
        <v>268</v>
      </c>
      <c r="B20" s="340">
        <v>18.1</v>
      </c>
      <c r="C20" s="340">
        <v>18</v>
      </c>
      <c r="D20" s="548">
        <v>18</v>
      </c>
      <c r="E20" s="223"/>
      <c r="F20" s="223"/>
      <c r="G20" s="223"/>
      <c r="H20" s="223"/>
      <c r="I20" s="223"/>
      <c r="J20" s="223"/>
      <c r="K20" s="223"/>
      <c r="L20" s="223"/>
      <c r="M20" s="223"/>
    </row>
    <row r="21" spans="1:13" s="219" customFormat="1" ht="21.75" customHeight="1">
      <c r="A21" s="268" t="s">
        <v>269</v>
      </c>
      <c r="B21" s="339">
        <v>14.2</v>
      </c>
      <c r="C21" s="339">
        <v>13.9</v>
      </c>
      <c r="D21" s="547">
        <v>14.1</v>
      </c>
      <c r="E21" s="223"/>
      <c r="F21" s="223"/>
      <c r="G21" s="223"/>
      <c r="H21" s="223"/>
      <c r="I21" s="223"/>
      <c r="J21" s="223"/>
      <c r="K21" s="223"/>
      <c r="L21" s="223"/>
      <c r="M21" s="223"/>
    </row>
    <row r="22" spans="1:13" s="219" customFormat="1" ht="21.75" customHeight="1">
      <c r="A22" s="267" t="s">
        <v>270</v>
      </c>
      <c r="B22" s="340">
        <v>11.1</v>
      </c>
      <c r="C22" s="340">
        <v>10.5</v>
      </c>
      <c r="D22" s="548">
        <v>10.8</v>
      </c>
      <c r="E22" s="223"/>
      <c r="F22" s="223"/>
      <c r="G22" s="223"/>
      <c r="H22" s="223"/>
      <c r="I22" s="223"/>
      <c r="J22" s="223"/>
      <c r="K22" s="223"/>
      <c r="L22" s="223"/>
      <c r="M22" s="223"/>
    </row>
    <row r="23" spans="1:13" s="219" customFormat="1" ht="21.75" customHeight="1">
      <c r="A23" s="268" t="s">
        <v>271</v>
      </c>
      <c r="B23" s="339">
        <v>8.8</v>
      </c>
      <c r="C23" s="339">
        <v>8</v>
      </c>
      <c r="D23" s="547">
        <v>8.4</v>
      </c>
      <c r="E23" s="223"/>
      <c r="F23" s="223"/>
      <c r="G23" s="223"/>
      <c r="H23" s="223"/>
      <c r="I23" s="223"/>
      <c r="J23" s="223"/>
      <c r="K23" s="223"/>
      <c r="L23" s="223"/>
      <c r="M23" s="223"/>
    </row>
    <row r="24" spans="1:13" s="219" customFormat="1" ht="21.75" customHeight="1">
      <c r="A24" s="336" t="s">
        <v>254</v>
      </c>
      <c r="B24" s="341">
        <v>7</v>
      </c>
      <c r="C24" s="341">
        <v>6.6</v>
      </c>
      <c r="D24" s="549">
        <v>6.8</v>
      </c>
      <c r="E24" s="223"/>
      <c r="F24" s="223"/>
      <c r="G24" s="223"/>
      <c r="H24" s="223"/>
      <c r="I24" s="223"/>
      <c r="J24" s="223"/>
      <c r="K24" s="223"/>
      <c r="L24" s="223"/>
      <c r="M24" s="223"/>
    </row>
    <row r="25" ht="8.25" customHeight="1"/>
    <row r="26" spans="1:13" s="524" customFormat="1" ht="24.75" customHeight="1">
      <c r="A26" s="604" t="s">
        <v>396</v>
      </c>
      <c r="B26" s="604"/>
      <c r="C26" s="605" t="s">
        <v>397</v>
      </c>
      <c r="D26" s="605"/>
      <c r="E26" s="236"/>
      <c r="F26" s="236"/>
      <c r="G26" s="236"/>
      <c r="H26" s="236"/>
      <c r="I26" s="236"/>
      <c r="J26" s="236"/>
      <c r="K26" s="236"/>
      <c r="L26" s="236"/>
      <c r="M26" s="236"/>
    </row>
    <row r="27" spans="1:20" s="31" customFormat="1" ht="15" customHeight="1">
      <c r="A27" s="23" t="s">
        <v>134</v>
      </c>
      <c r="C27" s="215"/>
      <c r="D27" s="215" t="s">
        <v>179</v>
      </c>
      <c r="E27" s="215"/>
      <c r="F27" s="215"/>
      <c r="G27" s="23"/>
      <c r="H27" s="23"/>
      <c r="N27" s="73"/>
      <c r="O27" s="73"/>
      <c r="P27" s="73"/>
      <c r="Q27" s="73"/>
      <c r="R27" s="73"/>
      <c r="S27" s="73"/>
      <c r="T27" s="73"/>
    </row>
  </sheetData>
  <sheetProtection/>
  <mergeCells count="7">
    <mergeCell ref="A1:D1"/>
    <mergeCell ref="A2:D2"/>
    <mergeCell ref="A3:D3"/>
    <mergeCell ref="A26:B26"/>
    <mergeCell ref="C26:D26"/>
    <mergeCell ref="B5:D5"/>
    <mergeCell ref="A5:A6"/>
  </mergeCells>
  <printOptions/>
  <pageMargins left="0.46" right="0.7" top="0.36" bottom="0.75" header="0.3" footer="0.3"/>
  <pageSetup horizontalDpi="600" verticalDpi="600" orientation="landscape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W19"/>
  <sheetViews>
    <sheetView rightToLeft="1" zoomScaleSheetLayoutView="75" zoomScalePageLayoutView="0" workbookViewId="0" topLeftCell="A1">
      <selection activeCell="C26" sqref="C26"/>
    </sheetView>
  </sheetViews>
  <sheetFormatPr defaultColWidth="9.140625" defaultRowHeight="12.75"/>
  <cols>
    <col min="1" max="1" width="31.7109375" style="61" customWidth="1"/>
    <col min="2" max="4" width="25.00390625" style="61" customWidth="1"/>
    <col min="5" max="5" width="33.28125" style="61" customWidth="1"/>
    <col min="6" max="23" width="9.140625" style="61" customWidth="1"/>
    <col min="24" max="16384" width="9.140625" style="2" customWidth="1"/>
  </cols>
  <sheetData>
    <row r="1" spans="1:23" s="148" customFormat="1" ht="24.75" customHeight="1">
      <c r="A1" s="138" t="s">
        <v>326</v>
      </c>
      <c r="B1" s="138"/>
      <c r="C1" s="138"/>
      <c r="D1" s="138"/>
      <c r="E1" s="138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s="148" customFormat="1" ht="16.5" customHeight="1">
      <c r="A2" s="596" t="s">
        <v>327</v>
      </c>
      <c r="B2" s="596"/>
      <c r="C2" s="596"/>
      <c r="D2" s="596"/>
      <c r="E2" s="596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205" customFormat="1" ht="24.75" customHeight="1">
      <c r="A3" s="408" t="s">
        <v>388</v>
      </c>
      <c r="B3" s="198"/>
      <c r="C3" s="198"/>
      <c r="D3" s="198"/>
      <c r="E3" s="198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ht="6" customHeight="1"/>
    <row r="5" spans="1:23" s="386" customFormat="1" ht="24.75" customHeight="1">
      <c r="A5" s="384" t="s">
        <v>347</v>
      </c>
      <c r="B5" s="357"/>
      <c r="C5" s="357"/>
      <c r="D5" s="385"/>
      <c r="E5" s="385" t="s">
        <v>298</v>
      </c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</row>
    <row r="6" spans="1:5" ht="40.5" customHeight="1">
      <c r="A6" s="379" t="s">
        <v>212</v>
      </c>
      <c r="B6" s="380" t="s">
        <v>319</v>
      </c>
      <c r="C6" s="380" t="s">
        <v>320</v>
      </c>
      <c r="D6" s="381" t="s">
        <v>149</v>
      </c>
      <c r="E6" s="382" t="s">
        <v>213</v>
      </c>
    </row>
    <row r="7" spans="1:23" s="5" customFormat="1" ht="30" customHeight="1">
      <c r="A7" s="419" t="s">
        <v>211</v>
      </c>
      <c r="B7" s="437">
        <v>5</v>
      </c>
      <c r="C7" s="437" t="s">
        <v>28</v>
      </c>
      <c r="D7" s="438">
        <v>4</v>
      </c>
      <c r="E7" s="420" t="s">
        <v>84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3" s="5" customFormat="1" ht="30" customHeight="1">
      <c r="A8" s="421" t="s">
        <v>85</v>
      </c>
      <c r="B8" s="439">
        <v>53</v>
      </c>
      <c r="C8" s="439">
        <v>20</v>
      </c>
      <c r="D8" s="440">
        <v>39</v>
      </c>
      <c r="E8" s="422" t="s">
        <v>85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</row>
    <row r="9" spans="1:23" s="5" customFormat="1" ht="30" customHeight="1">
      <c r="A9" s="423" t="s">
        <v>86</v>
      </c>
      <c r="B9" s="441">
        <v>124</v>
      </c>
      <c r="C9" s="441">
        <v>37</v>
      </c>
      <c r="D9" s="438">
        <v>73</v>
      </c>
      <c r="E9" s="424" t="s">
        <v>86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s="5" customFormat="1" ht="30" customHeight="1">
      <c r="A10" s="421" t="s">
        <v>87</v>
      </c>
      <c r="B10" s="439">
        <v>180</v>
      </c>
      <c r="C10" s="439">
        <v>48</v>
      </c>
      <c r="D10" s="440">
        <v>99</v>
      </c>
      <c r="E10" s="422" t="s">
        <v>87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1:23" s="5" customFormat="1" ht="30" customHeight="1">
      <c r="A11" s="425" t="s">
        <v>88</v>
      </c>
      <c r="B11" s="441">
        <v>129</v>
      </c>
      <c r="C11" s="441">
        <v>51</v>
      </c>
      <c r="D11" s="438">
        <v>88</v>
      </c>
      <c r="E11" s="420" t="s">
        <v>88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s="5" customFormat="1" ht="30" customHeight="1">
      <c r="A12" s="421" t="s">
        <v>89</v>
      </c>
      <c r="B12" s="439">
        <v>93</v>
      </c>
      <c r="C12" s="439">
        <v>46</v>
      </c>
      <c r="D12" s="440">
        <v>68</v>
      </c>
      <c r="E12" s="422" t="s">
        <v>89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</row>
    <row r="13" spans="1:23" s="5" customFormat="1" ht="30" customHeight="1">
      <c r="A13" s="426" t="s">
        <v>90</v>
      </c>
      <c r="B13" s="442">
        <v>55</v>
      </c>
      <c r="C13" s="442">
        <v>15</v>
      </c>
      <c r="D13" s="443">
        <v>40</v>
      </c>
      <c r="E13" s="427" t="s">
        <v>90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s="5" customFormat="1" ht="30" customHeight="1">
      <c r="A14" s="550" t="s">
        <v>324</v>
      </c>
      <c r="B14" s="551">
        <v>3.2</v>
      </c>
      <c r="C14" s="551">
        <v>1.1</v>
      </c>
      <c r="D14" s="552">
        <v>2.1</v>
      </c>
      <c r="E14" s="556" t="s">
        <v>325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1:23" s="5" customFormat="1" ht="30" customHeight="1">
      <c r="A15" s="553" t="s">
        <v>284</v>
      </c>
      <c r="B15" s="554">
        <v>91.9</v>
      </c>
      <c r="C15" s="554">
        <v>36.4</v>
      </c>
      <c r="D15" s="555">
        <v>64.8</v>
      </c>
      <c r="E15" s="557" t="s">
        <v>308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2:23" s="15" customFormat="1" ht="7.5" customHeight="1">
      <c r="B16" s="27"/>
      <c r="C16" s="27"/>
      <c r="D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5" s="369" customFormat="1" ht="12.75" customHeight="1">
      <c r="A17" s="366" t="s">
        <v>330</v>
      </c>
      <c r="B17" s="366"/>
      <c r="C17" s="366"/>
      <c r="E17" s="369" t="s">
        <v>329</v>
      </c>
    </row>
    <row r="18" spans="1:5" s="369" customFormat="1" ht="12.75" customHeight="1">
      <c r="A18" s="366" t="s">
        <v>299</v>
      </c>
      <c r="B18" s="366"/>
      <c r="C18" s="366"/>
      <c r="E18" s="383" t="s">
        <v>331</v>
      </c>
    </row>
    <row r="19" spans="1:5" s="369" customFormat="1" ht="11.25" customHeight="1">
      <c r="A19" s="366" t="s">
        <v>328</v>
      </c>
      <c r="E19" s="368" t="s">
        <v>295</v>
      </c>
    </row>
  </sheetData>
  <sheetProtection/>
  <mergeCells count="1">
    <mergeCell ref="A2:E2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W20"/>
  <sheetViews>
    <sheetView rightToLeft="1" view="pageBreakPreview" zoomScale="115" zoomScaleNormal="75" zoomScaleSheetLayoutView="115" zoomScalePageLayoutView="0" workbookViewId="0" topLeftCell="A13">
      <selection activeCell="F11" sqref="F11"/>
    </sheetView>
  </sheetViews>
  <sheetFormatPr defaultColWidth="9.140625" defaultRowHeight="12.75"/>
  <cols>
    <col min="1" max="1" width="35.7109375" style="307" customWidth="1"/>
    <col min="2" max="4" width="22.57421875" style="307" customWidth="1"/>
    <col min="5" max="5" width="35.57421875" style="307" customWidth="1"/>
    <col min="6" max="23" width="9.140625" style="307" customWidth="1"/>
    <col min="24" max="16384" width="9.140625" style="306" customWidth="1"/>
  </cols>
  <sheetData>
    <row r="1" ht="30" customHeight="1"/>
    <row r="2" spans="1:23" s="320" customFormat="1" ht="19.5" customHeight="1">
      <c r="A2" s="319" t="s">
        <v>205</v>
      </c>
      <c r="B2" s="319"/>
      <c r="C2" s="319"/>
      <c r="D2" s="319"/>
      <c r="E2" s="319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</row>
    <row r="3" spans="1:23" s="320" customFormat="1" ht="22.5" customHeight="1">
      <c r="A3" s="610" t="s">
        <v>239</v>
      </c>
      <c r="B3" s="610"/>
      <c r="C3" s="610"/>
      <c r="D3" s="610"/>
      <c r="E3" s="610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</row>
    <row r="4" spans="1:23" s="317" customFormat="1" ht="12.75" customHeight="1">
      <c r="A4" s="319" t="s">
        <v>383</v>
      </c>
      <c r="B4" s="319"/>
      <c r="C4" s="319"/>
      <c r="D4" s="319"/>
      <c r="E4" s="319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</row>
    <row r="5" spans="1:5" ht="15.75" customHeight="1" hidden="1">
      <c r="A5" s="316"/>
      <c r="B5" s="316"/>
      <c r="C5" s="316"/>
      <c r="D5" s="316"/>
      <c r="E5" s="316"/>
    </row>
    <row r="6" spans="1:7" ht="24.75" customHeight="1">
      <c r="A6" s="321" t="s">
        <v>348</v>
      </c>
      <c r="F6" s="308"/>
      <c r="G6" s="308"/>
    </row>
    <row r="7" spans="1:7" ht="28.5" customHeight="1">
      <c r="A7" s="387" t="s">
        <v>24</v>
      </c>
      <c r="B7" s="388">
        <v>2011</v>
      </c>
      <c r="C7" s="388">
        <v>2012</v>
      </c>
      <c r="D7" s="388">
        <v>2013</v>
      </c>
      <c r="E7" s="389" t="s">
        <v>13</v>
      </c>
      <c r="F7" s="308"/>
      <c r="G7" s="308"/>
    </row>
    <row r="8" spans="1:23" s="314" customFormat="1" ht="30.75" customHeight="1">
      <c r="A8" s="390" t="s">
        <v>61</v>
      </c>
      <c r="B8" s="428"/>
      <c r="C8" s="428"/>
      <c r="D8" s="428"/>
      <c r="E8" s="391" t="s">
        <v>60</v>
      </c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</row>
    <row r="9" spans="1:23" s="313" customFormat="1" ht="36" customHeight="1">
      <c r="A9" s="392" t="s">
        <v>356</v>
      </c>
      <c r="B9" s="429">
        <v>1117</v>
      </c>
      <c r="C9" s="429">
        <v>1041</v>
      </c>
      <c r="D9" s="429">
        <v>1111</v>
      </c>
      <c r="E9" s="393" t="s">
        <v>355</v>
      </c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</row>
    <row r="10" spans="1:23" s="313" customFormat="1" ht="36" customHeight="1">
      <c r="A10" s="394" t="s">
        <v>354</v>
      </c>
      <c r="B10" s="430">
        <v>653</v>
      </c>
      <c r="C10" s="430">
        <v>661</v>
      </c>
      <c r="D10" s="430">
        <v>790</v>
      </c>
      <c r="E10" s="395" t="s">
        <v>353</v>
      </c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</row>
    <row r="11" spans="1:23" s="313" customFormat="1" ht="36" customHeight="1">
      <c r="A11" s="392" t="s">
        <v>352</v>
      </c>
      <c r="B11" s="429">
        <v>2266</v>
      </c>
      <c r="C11" s="429">
        <v>2498</v>
      </c>
      <c r="D11" s="429">
        <v>2886</v>
      </c>
      <c r="E11" s="393" t="s">
        <v>351</v>
      </c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</row>
    <row r="12" spans="1:23" s="311" customFormat="1" ht="30" customHeight="1">
      <c r="A12" s="396" t="s">
        <v>3</v>
      </c>
      <c r="B12" s="431">
        <v>4036</v>
      </c>
      <c r="C12" s="431">
        <f>SUM(C9:C11)</f>
        <v>4200</v>
      </c>
      <c r="D12" s="431">
        <f>SUM(D9:D11)</f>
        <v>4787</v>
      </c>
      <c r="E12" s="397" t="s">
        <v>4</v>
      </c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</row>
    <row r="13" spans="1:23" s="314" customFormat="1" ht="36" customHeight="1">
      <c r="A13" s="392" t="s">
        <v>204</v>
      </c>
      <c r="B13" s="429"/>
      <c r="C13" s="429"/>
      <c r="D13" s="429"/>
      <c r="E13" s="393" t="s">
        <v>62</v>
      </c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</row>
    <row r="14" spans="1:23" s="313" customFormat="1" ht="36" customHeight="1">
      <c r="A14" s="398" t="s">
        <v>356</v>
      </c>
      <c r="B14" s="430">
        <v>307</v>
      </c>
      <c r="C14" s="430">
        <v>377</v>
      </c>
      <c r="D14" s="430">
        <v>355</v>
      </c>
      <c r="E14" s="395" t="s">
        <v>355</v>
      </c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</row>
    <row r="15" spans="1:23" s="313" customFormat="1" ht="36" customHeight="1">
      <c r="A15" s="399" t="s">
        <v>354</v>
      </c>
      <c r="B15" s="429">
        <v>144</v>
      </c>
      <c r="C15" s="429">
        <v>164</v>
      </c>
      <c r="D15" s="429">
        <v>181</v>
      </c>
      <c r="E15" s="393" t="s">
        <v>353</v>
      </c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</row>
    <row r="16" spans="1:23" s="313" customFormat="1" ht="36" customHeight="1">
      <c r="A16" s="398" t="s">
        <v>352</v>
      </c>
      <c r="B16" s="430">
        <v>445</v>
      </c>
      <c r="C16" s="430">
        <v>584</v>
      </c>
      <c r="D16" s="430">
        <v>719</v>
      </c>
      <c r="E16" s="395" t="s">
        <v>351</v>
      </c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</row>
    <row r="17" spans="1:23" s="311" customFormat="1" ht="29.25" customHeight="1">
      <c r="A17" s="400" t="s">
        <v>3</v>
      </c>
      <c r="B17" s="432">
        <v>896</v>
      </c>
      <c r="C17" s="432">
        <f>SUM(C14:C16)</f>
        <v>1125</v>
      </c>
      <c r="D17" s="432">
        <v>1255</v>
      </c>
      <c r="E17" s="401" t="s">
        <v>4</v>
      </c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</row>
    <row r="18" spans="1:23" s="310" customFormat="1" ht="11.25" customHeight="1">
      <c r="A18" s="309"/>
      <c r="B18" s="309"/>
      <c r="C18" s="309"/>
      <c r="D18" s="309"/>
      <c r="E18" s="309"/>
      <c r="F18" s="308"/>
      <c r="G18" s="308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</row>
    <row r="19" spans="1:23" s="405" customFormat="1" ht="15" customHeight="1">
      <c r="A19" s="522" t="s">
        <v>401</v>
      </c>
      <c r="B19" s="402"/>
      <c r="C19" s="402"/>
      <c r="D19" s="402"/>
      <c r="E19" s="523" t="s">
        <v>402</v>
      </c>
      <c r="F19" s="403"/>
      <c r="G19" s="403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</row>
    <row r="20" spans="1:23" s="405" customFormat="1" ht="15" customHeight="1">
      <c r="A20" s="406" t="s">
        <v>132</v>
      </c>
      <c r="B20" s="404"/>
      <c r="C20" s="407"/>
      <c r="D20" s="407"/>
      <c r="E20" s="407" t="s">
        <v>133</v>
      </c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</row>
  </sheetData>
  <sheetProtection/>
  <mergeCells count="1">
    <mergeCell ref="A3:E3"/>
  </mergeCells>
  <printOptions horizontalCentered="1" verticalCentered="1"/>
  <pageMargins left="0.25" right="0.25" top="0.5" bottom="0.36" header="0" footer="0.2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W20"/>
  <sheetViews>
    <sheetView rightToLeft="1" tabSelected="1" view="pageBreakPreview" zoomScaleNormal="75" zoomScaleSheetLayoutView="100" zoomScalePageLayoutView="0" workbookViewId="0" topLeftCell="A10">
      <selection activeCell="H21" sqref="H21"/>
    </sheetView>
  </sheetViews>
  <sheetFormatPr defaultColWidth="9.140625" defaultRowHeight="12.75"/>
  <cols>
    <col min="1" max="1" width="27.140625" style="24" customWidth="1"/>
    <col min="2" max="4" width="22.421875" style="24" customWidth="1"/>
    <col min="5" max="5" width="34.140625" style="24" customWidth="1"/>
    <col min="6" max="23" width="9.140625" style="24" customWidth="1"/>
  </cols>
  <sheetData>
    <row r="1" spans="1:23" s="200" customFormat="1" ht="24.75" customHeight="1">
      <c r="A1" s="138" t="s">
        <v>55</v>
      </c>
      <c r="B1" s="138"/>
      <c r="C1" s="138"/>
      <c r="D1" s="138"/>
      <c r="E1" s="138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</row>
    <row r="2" spans="1:23" s="200" customFormat="1" ht="16.5" customHeight="1">
      <c r="A2" s="596" t="s">
        <v>240</v>
      </c>
      <c r="B2" s="596"/>
      <c r="C2" s="596"/>
      <c r="D2" s="596"/>
      <c r="E2" s="596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</row>
    <row r="3" spans="1:23" s="201" customFormat="1" ht="18.75" customHeight="1">
      <c r="A3" s="138" t="s">
        <v>383</v>
      </c>
      <c r="B3" s="138"/>
      <c r="C3" s="138"/>
      <c r="D3" s="138"/>
      <c r="E3" s="138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</row>
    <row r="4" ht="16.5" customHeight="1"/>
    <row r="5" spans="1:5" ht="24.75" customHeight="1">
      <c r="A5" s="69" t="s">
        <v>349</v>
      </c>
      <c r="E5" s="101"/>
    </row>
    <row r="6" spans="1:5" ht="30" customHeight="1">
      <c r="A6" s="153" t="s">
        <v>191</v>
      </c>
      <c r="B6" s="349">
        <v>2011</v>
      </c>
      <c r="C6" s="349">
        <v>2012</v>
      </c>
      <c r="D6" s="349">
        <v>2013</v>
      </c>
      <c r="E6" s="152" t="s">
        <v>192</v>
      </c>
    </row>
    <row r="7" spans="1:23" s="6" customFormat="1" ht="27" customHeight="1">
      <c r="A7" s="269" t="s">
        <v>274</v>
      </c>
      <c r="B7" s="559">
        <v>13.4</v>
      </c>
      <c r="C7" s="559">
        <v>13.5</v>
      </c>
      <c r="D7" s="559">
        <v>13.4</v>
      </c>
      <c r="E7" s="270" t="s">
        <v>278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s="6" customFormat="1" ht="27" customHeight="1">
      <c r="A8" s="271" t="s">
        <v>207</v>
      </c>
      <c r="B8" s="351">
        <v>8.8</v>
      </c>
      <c r="C8" s="351">
        <v>8.9</v>
      </c>
      <c r="D8" s="351">
        <v>9.1</v>
      </c>
      <c r="E8" s="272" t="s">
        <v>209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3" s="6" customFormat="1" ht="27" customHeight="1">
      <c r="A9" s="273" t="s">
        <v>208</v>
      </c>
      <c r="B9" s="350">
        <v>28.9</v>
      </c>
      <c r="C9" s="350">
        <v>28.5</v>
      </c>
      <c r="D9" s="350">
        <v>26.9</v>
      </c>
      <c r="E9" s="274" t="s">
        <v>210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s="6" customFormat="1" ht="27" customHeight="1">
      <c r="A10" s="275" t="s">
        <v>275</v>
      </c>
      <c r="B10" s="558">
        <v>1</v>
      </c>
      <c r="C10" s="558">
        <v>1</v>
      </c>
      <c r="D10" s="558">
        <v>1.1</v>
      </c>
      <c r="E10" s="276" t="s">
        <v>279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s="6" customFormat="1" ht="27" customHeight="1">
      <c r="A11" s="273" t="s">
        <v>207</v>
      </c>
      <c r="B11" s="350">
        <v>0.9</v>
      </c>
      <c r="C11" s="350">
        <v>1</v>
      </c>
      <c r="D11" s="350">
        <v>1</v>
      </c>
      <c r="E11" s="274" t="s">
        <v>209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s="6" customFormat="1" ht="27" customHeight="1">
      <c r="A12" s="271" t="s">
        <v>208</v>
      </c>
      <c r="B12" s="351">
        <v>1.3</v>
      </c>
      <c r="C12" s="351">
        <v>1.2</v>
      </c>
      <c r="D12" s="351">
        <v>1.3</v>
      </c>
      <c r="E12" s="272" t="s">
        <v>210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s="6" customFormat="1" ht="27" customHeight="1">
      <c r="A13" s="560" t="s">
        <v>219</v>
      </c>
      <c r="B13" s="559">
        <v>1.2</v>
      </c>
      <c r="C13" s="559">
        <v>1.3</v>
      </c>
      <c r="D13" s="559">
        <v>1.2</v>
      </c>
      <c r="E13" s="564" t="s">
        <v>220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3" s="6" customFormat="1" ht="27" customHeight="1">
      <c r="A14" s="561" t="s">
        <v>221</v>
      </c>
      <c r="B14" s="558">
        <v>6.3</v>
      </c>
      <c r="C14" s="558">
        <v>5.1</v>
      </c>
      <c r="D14" s="558">
        <v>6.2</v>
      </c>
      <c r="E14" s="565" t="s">
        <v>223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3" s="6" customFormat="1" ht="27" customHeight="1">
      <c r="A15" s="560" t="s">
        <v>222</v>
      </c>
      <c r="B15" s="559">
        <v>3.9</v>
      </c>
      <c r="C15" s="559">
        <v>3.4</v>
      </c>
      <c r="D15" s="559">
        <v>4.1</v>
      </c>
      <c r="E15" s="564" t="s">
        <v>224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s="6" customFormat="1" ht="27" customHeight="1">
      <c r="A16" s="562" t="s">
        <v>276</v>
      </c>
      <c r="B16" s="558">
        <v>2.1</v>
      </c>
      <c r="C16" s="558">
        <v>2</v>
      </c>
      <c r="D16" s="558">
        <v>2.2</v>
      </c>
      <c r="E16" s="565" t="s">
        <v>280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s="6" customFormat="1" ht="27" customHeight="1">
      <c r="A17" s="563" t="s">
        <v>277</v>
      </c>
      <c r="B17" s="567">
        <v>0.5</v>
      </c>
      <c r="C17" s="567">
        <v>0.5</v>
      </c>
      <c r="D17" s="567">
        <v>0.6</v>
      </c>
      <c r="E17" s="566" t="s">
        <v>281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s="6" customFormat="1" ht="8.25" customHeight="1">
      <c r="A18" s="103"/>
      <c r="B18" s="104"/>
      <c r="C18" s="104"/>
      <c r="D18" s="104"/>
      <c r="E18" s="102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s="14" customFormat="1" ht="15" customHeight="1">
      <c r="A19" s="202" t="s">
        <v>272</v>
      </c>
      <c r="B19" s="28"/>
      <c r="C19" s="204"/>
      <c r="D19" s="204"/>
      <c r="E19" s="204" t="s">
        <v>273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s="14" customFormat="1" ht="15" customHeight="1">
      <c r="A20" s="27" t="s">
        <v>135</v>
      </c>
      <c r="B20" s="203"/>
      <c r="C20" s="203"/>
      <c r="D20" s="203"/>
      <c r="E20" s="71" t="s">
        <v>176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</sheetData>
  <sheetProtection/>
  <mergeCells count="1">
    <mergeCell ref="A2:E2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163"/>
  <sheetViews>
    <sheetView zoomScalePageLayoutView="0" workbookViewId="0" topLeftCell="A76">
      <selection activeCell="B82" sqref="B82"/>
    </sheetView>
  </sheetViews>
  <sheetFormatPr defaultColWidth="9.140625" defaultRowHeight="12.75"/>
  <cols>
    <col min="1" max="1" width="20.7109375" style="32" bestFit="1" customWidth="1"/>
    <col min="2" max="3" width="9.140625" style="32" customWidth="1"/>
    <col min="4" max="4" width="14.28125" style="32" bestFit="1" customWidth="1"/>
    <col min="5" max="5" width="9.7109375" style="32" customWidth="1"/>
    <col min="6" max="10" width="9.140625" style="32" customWidth="1"/>
    <col min="11" max="13" width="9.28125" style="32" bestFit="1" customWidth="1"/>
    <col min="14" max="16" width="9.140625" style="32" customWidth="1"/>
    <col min="17" max="17" width="9.421875" style="32" bestFit="1" customWidth="1"/>
    <col min="18" max="23" width="9.140625" style="32" customWidth="1"/>
    <col min="24" max="16384" width="9.140625" style="9" customWidth="1"/>
  </cols>
  <sheetData>
    <row r="1" spans="2:7" ht="16.5" customHeight="1">
      <c r="B1" s="34"/>
      <c r="C1" s="34"/>
      <c r="D1" s="40" t="s">
        <v>31</v>
      </c>
      <c r="F1" s="34"/>
      <c r="G1" s="34"/>
    </row>
    <row r="2" spans="1:18" ht="16.5" customHeight="1">
      <c r="A2" s="84">
        <v>2005</v>
      </c>
      <c r="B2" s="85" t="s">
        <v>97</v>
      </c>
      <c r="C2" s="85" t="s">
        <v>110</v>
      </c>
      <c r="D2" s="85" t="s">
        <v>111</v>
      </c>
      <c r="E2" s="85" t="s">
        <v>98</v>
      </c>
      <c r="F2" s="85" t="s">
        <v>99</v>
      </c>
      <c r="G2" s="85" t="s">
        <v>100</v>
      </c>
      <c r="H2" s="85" t="s">
        <v>101</v>
      </c>
      <c r="I2" s="85" t="s">
        <v>123</v>
      </c>
      <c r="J2" s="85" t="s">
        <v>103</v>
      </c>
      <c r="K2" s="85" t="s">
        <v>104</v>
      </c>
      <c r="L2" s="85" t="s">
        <v>105</v>
      </c>
      <c r="M2" s="85" t="s">
        <v>106</v>
      </c>
      <c r="N2" s="85" t="s">
        <v>107</v>
      </c>
      <c r="O2" s="85" t="s">
        <v>108</v>
      </c>
      <c r="P2" s="85" t="s">
        <v>109</v>
      </c>
      <c r="Q2" s="85" t="s">
        <v>113</v>
      </c>
      <c r="R2" s="85"/>
    </row>
    <row r="3" spans="1:18" ht="16.5" customHeight="1">
      <c r="A3" s="32" t="s">
        <v>127</v>
      </c>
      <c r="B3" s="35">
        <f aca="true" t="shared" si="0" ref="B3:P4">B116/1000</f>
        <v>-25.112</v>
      </c>
      <c r="C3" s="35">
        <f t="shared" si="0"/>
        <v>-28.316</v>
      </c>
      <c r="D3" s="35">
        <f t="shared" si="0"/>
        <v>-26.803</v>
      </c>
      <c r="E3" s="35">
        <f t="shared" si="0"/>
        <v>-21.913</v>
      </c>
      <c r="F3" s="35">
        <f t="shared" si="0"/>
        <v>-47.243</v>
      </c>
      <c r="G3" s="35">
        <f t="shared" si="0"/>
        <v>-102.706</v>
      </c>
      <c r="H3" s="35">
        <f t="shared" si="0"/>
        <v>-106.88</v>
      </c>
      <c r="I3" s="35">
        <f t="shared" si="0"/>
        <v>-98.759</v>
      </c>
      <c r="J3" s="35">
        <f t="shared" si="0"/>
        <v>-69.626</v>
      </c>
      <c r="K3" s="35">
        <f t="shared" si="0"/>
        <v>-45.754</v>
      </c>
      <c r="L3" s="35">
        <f t="shared" si="0"/>
        <v>-23.083</v>
      </c>
      <c r="M3" s="35">
        <f t="shared" si="0"/>
        <v>-8.527</v>
      </c>
      <c r="N3" s="35">
        <f t="shared" si="0"/>
        <v>-3.717</v>
      </c>
      <c r="O3" s="35">
        <f t="shared" si="0"/>
        <v>-1.784</v>
      </c>
      <c r="P3" s="35">
        <f t="shared" si="0"/>
        <v>-0.829</v>
      </c>
      <c r="Q3" s="35">
        <f>Q116/1000</f>
        <v>-0.747</v>
      </c>
      <c r="R3" s="86"/>
    </row>
    <row r="4" spans="1:18" ht="16.5" customHeight="1">
      <c r="A4" s="32" t="s">
        <v>180</v>
      </c>
      <c r="B4" s="35">
        <f t="shared" si="0"/>
        <v>23.242</v>
      </c>
      <c r="C4" s="35">
        <f t="shared" si="0"/>
        <v>25.023</v>
      </c>
      <c r="D4" s="35">
        <f t="shared" si="0"/>
        <v>23.794</v>
      </c>
      <c r="E4" s="35">
        <f t="shared" si="0"/>
        <v>20.291</v>
      </c>
      <c r="F4" s="35">
        <f t="shared" si="0"/>
        <v>23.683</v>
      </c>
      <c r="G4" s="35">
        <f t="shared" si="0"/>
        <v>33.916</v>
      </c>
      <c r="H4" s="35">
        <f t="shared" si="0"/>
        <v>32.226</v>
      </c>
      <c r="I4" s="35">
        <f t="shared" si="0"/>
        <v>27.731</v>
      </c>
      <c r="J4" s="35">
        <f t="shared" si="0"/>
        <v>17.096</v>
      </c>
      <c r="K4" s="35">
        <f t="shared" si="0"/>
        <v>11.211</v>
      </c>
      <c r="L4" s="35">
        <f t="shared" si="0"/>
        <v>5.944</v>
      </c>
      <c r="M4" s="35">
        <f t="shared" si="0"/>
        <v>2.711</v>
      </c>
      <c r="N4" s="35">
        <f t="shared" si="0"/>
        <v>1.456</v>
      </c>
      <c r="O4" s="35">
        <f t="shared" si="0"/>
        <v>1.001</v>
      </c>
      <c r="P4" s="35">
        <f t="shared" si="0"/>
        <v>0.648</v>
      </c>
      <c r="Q4" s="35">
        <f>Q117/1000</f>
        <v>0.615</v>
      </c>
      <c r="R4" s="86"/>
    </row>
    <row r="5" ht="16.5" customHeight="1"/>
    <row r="6" ht="16.5" customHeight="1"/>
    <row r="7" spans="1:17" ht="16.5" customHeight="1">
      <c r="A7" s="84">
        <v>2000</v>
      </c>
      <c r="B7" s="85" t="s">
        <v>97</v>
      </c>
      <c r="C7" s="85" t="s">
        <v>110</v>
      </c>
      <c r="D7" s="85" t="s">
        <v>111</v>
      </c>
      <c r="E7" s="85" t="s">
        <v>98</v>
      </c>
      <c r="F7" s="85" t="s">
        <v>99</v>
      </c>
      <c r="G7" s="85" t="s">
        <v>100</v>
      </c>
      <c r="H7" s="85" t="s">
        <v>101</v>
      </c>
      <c r="I7" s="85" t="s">
        <v>123</v>
      </c>
      <c r="J7" s="85" t="s">
        <v>103</v>
      </c>
      <c r="K7" s="85" t="s">
        <v>104</v>
      </c>
      <c r="L7" s="85" t="s">
        <v>105</v>
      </c>
      <c r="M7" s="85" t="s">
        <v>106</v>
      </c>
      <c r="N7" s="85" t="s">
        <v>107</v>
      </c>
      <c r="O7" s="85" t="s">
        <v>108</v>
      </c>
      <c r="P7" s="85" t="s">
        <v>109</v>
      </c>
      <c r="Q7" s="85" t="s">
        <v>113</v>
      </c>
    </row>
    <row r="8" spans="1:17" ht="16.5" customHeight="1">
      <c r="A8" s="32" t="s">
        <v>127</v>
      </c>
      <c r="B8" s="35">
        <f aca="true" t="shared" si="1" ref="B8:P8">B121/1000</f>
        <v>-28.542</v>
      </c>
      <c r="C8" s="35">
        <f t="shared" si="1"/>
        <v>-32.183</v>
      </c>
      <c r="D8" s="35">
        <f t="shared" si="1"/>
        <v>-30.463</v>
      </c>
      <c r="E8" s="35">
        <f t="shared" si="1"/>
        <v>-24.906</v>
      </c>
      <c r="F8" s="35">
        <f t="shared" si="1"/>
        <v>-53.695</v>
      </c>
      <c r="G8" s="35">
        <f t="shared" si="1"/>
        <v>-116.732</v>
      </c>
      <c r="H8" s="35">
        <f t="shared" si="1"/>
        <v>-121.477</v>
      </c>
      <c r="I8" s="35">
        <f t="shared" si="1"/>
        <v>-112.246</v>
      </c>
      <c r="J8" s="35">
        <f t="shared" si="1"/>
        <v>-79.135</v>
      </c>
      <c r="K8" s="35">
        <f t="shared" si="1"/>
        <v>-52.003</v>
      </c>
      <c r="L8" s="35">
        <f t="shared" si="1"/>
        <v>-26.235</v>
      </c>
      <c r="M8" s="35">
        <f t="shared" si="1"/>
        <v>-9.692</v>
      </c>
      <c r="N8" s="35">
        <f t="shared" si="1"/>
        <v>-4.225</v>
      </c>
      <c r="O8" s="35">
        <f t="shared" si="1"/>
        <v>-2.028</v>
      </c>
      <c r="P8" s="35">
        <f t="shared" si="1"/>
        <v>-0.942</v>
      </c>
      <c r="Q8" s="35">
        <f>Q121/1000</f>
        <v>-0.849</v>
      </c>
    </row>
    <row r="9" spans="1:17" ht="16.5" customHeight="1">
      <c r="A9" s="32" t="s">
        <v>180</v>
      </c>
      <c r="B9" s="35">
        <f aca="true" t="shared" si="2" ref="B9:P9">B122/1000</f>
        <v>24.634</v>
      </c>
      <c r="C9" s="35">
        <f t="shared" si="2"/>
        <v>26.522</v>
      </c>
      <c r="D9" s="35">
        <f t="shared" si="2"/>
        <v>25.219</v>
      </c>
      <c r="E9" s="35">
        <f t="shared" si="2"/>
        <v>21.506</v>
      </c>
      <c r="F9" s="35">
        <f t="shared" si="2"/>
        <v>25.102</v>
      </c>
      <c r="G9" s="35">
        <f t="shared" si="2"/>
        <v>35.948</v>
      </c>
      <c r="H9" s="35">
        <f t="shared" si="2"/>
        <v>34.156</v>
      </c>
      <c r="I9" s="35">
        <f t="shared" si="2"/>
        <v>29.392</v>
      </c>
      <c r="J9" s="35">
        <f t="shared" si="2"/>
        <v>18.12</v>
      </c>
      <c r="K9" s="35">
        <f t="shared" si="2"/>
        <v>11.883</v>
      </c>
      <c r="L9" s="35">
        <f t="shared" si="2"/>
        <v>6.3</v>
      </c>
      <c r="M9" s="35">
        <f t="shared" si="2"/>
        <v>2.873</v>
      </c>
      <c r="N9" s="35">
        <f t="shared" si="2"/>
        <v>1.543</v>
      </c>
      <c r="O9" s="35">
        <f t="shared" si="2"/>
        <v>1.061</v>
      </c>
      <c r="P9" s="35">
        <f t="shared" si="2"/>
        <v>0.687</v>
      </c>
      <c r="Q9" s="35">
        <f>Q122/1000</f>
        <v>0.652</v>
      </c>
    </row>
    <row r="10" spans="2:15" ht="16.5" customHeight="1" thickBot="1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7" ht="21" customHeight="1">
      <c r="A11" s="37">
        <v>2011</v>
      </c>
      <c r="B11" s="87" t="s">
        <v>157</v>
      </c>
      <c r="C11" s="89" t="s">
        <v>110</v>
      </c>
      <c r="D11" s="90" t="s">
        <v>111</v>
      </c>
      <c r="E11" s="87" t="s">
        <v>158</v>
      </c>
      <c r="F11" s="87" t="s">
        <v>159</v>
      </c>
      <c r="G11" s="87" t="s">
        <v>160</v>
      </c>
      <c r="H11" s="87" t="s">
        <v>161</v>
      </c>
      <c r="I11" s="87" t="s">
        <v>162</v>
      </c>
      <c r="J11" s="87" t="s">
        <v>163</v>
      </c>
      <c r="K11" s="87" t="s">
        <v>164</v>
      </c>
      <c r="L11" s="87" t="s">
        <v>165</v>
      </c>
      <c r="M11" s="87" t="s">
        <v>166</v>
      </c>
      <c r="N11" s="87" t="s">
        <v>167</v>
      </c>
      <c r="O11" s="87" t="s">
        <v>168</v>
      </c>
      <c r="P11" s="87" t="s">
        <v>169</v>
      </c>
      <c r="Q11" s="87" t="s">
        <v>113</v>
      </c>
    </row>
    <row r="12" spans="1:17" ht="12.75">
      <c r="A12" s="32" t="s">
        <v>127</v>
      </c>
      <c r="B12" s="35">
        <v>40244</v>
      </c>
      <c r="C12" s="35">
        <v>42557</v>
      </c>
      <c r="D12" s="35">
        <v>42046</v>
      </c>
      <c r="E12" s="35">
        <v>39207</v>
      </c>
      <c r="F12" s="35">
        <v>146810</v>
      </c>
      <c r="G12" s="35">
        <v>319029</v>
      </c>
      <c r="H12" s="35">
        <v>324326</v>
      </c>
      <c r="I12" s="35">
        <v>249104</v>
      </c>
      <c r="J12" s="35">
        <v>152553</v>
      </c>
      <c r="K12" s="35">
        <v>89973</v>
      </c>
      <c r="L12" s="35">
        <v>53040</v>
      </c>
      <c r="M12" s="35">
        <v>23187</v>
      </c>
      <c r="N12" s="35">
        <v>7768</v>
      </c>
      <c r="O12" s="35">
        <v>2878</v>
      </c>
      <c r="P12" s="35">
        <v>1676</v>
      </c>
      <c r="Q12" s="35">
        <v>1982</v>
      </c>
    </row>
    <row r="13" spans="1:17" ht="12.75">
      <c r="A13" s="32" t="s">
        <v>180</v>
      </c>
      <c r="B13" s="35">
        <v>33672</v>
      </c>
      <c r="C13" s="35">
        <v>34152</v>
      </c>
      <c r="D13" s="35">
        <v>34262</v>
      </c>
      <c r="E13" s="35">
        <v>34982</v>
      </c>
      <c r="F13" s="35">
        <v>56961</v>
      </c>
      <c r="G13" s="35">
        <v>72096</v>
      </c>
      <c r="H13" s="35">
        <v>68480</v>
      </c>
      <c r="I13" s="35">
        <v>50501</v>
      </c>
      <c r="J13" s="35">
        <v>34308</v>
      </c>
      <c r="K13" s="35">
        <v>20849</v>
      </c>
      <c r="L13" s="35">
        <v>13269</v>
      </c>
      <c r="M13" s="35">
        <v>6316</v>
      </c>
      <c r="N13" s="35">
        <v>3128</v>
      </c>
      <c r="O13" s="35">
        <v>1789</v>
      </c>
      <c r="P13" s="35">
        <v>1247</v>
      </c>
      <c r="Q13" s="35">
        <v>1278</v>
      </c>
    </row>
    <row r="14" spans="1:17" ht="12.75">
      <c r="A14"/>
      <c r="B14"/>
      <c r="C14"/>
      <c r="D14"/>
      <c r="E14"/>
      <c r="F14"/>
      <c r="G14"/>
      <c r="H14"/>
      <c r="I14"/>
      <c r="J14"/>
      <c r="K14" s="248"/>
      <c r="L14" s="248"/>
      <c r="M14" s="249"/>
      <c r="N14" s="248"/>
      <c r="O14" s="248"/>
      <c r="P14"/>
      <c r="Q14"/>
    </row>
    <row r="15" spans="1:17" ht="13.5" thickBot="1">
      <c r="A15"/>
      <c r="B15"/>
      <c r="C15"/>
      <c r="D15"/>
      <c r="E15"/>
      <c r="F15"/>
      <c r="G15"/>
      <c r="H15"/>
      <c r="I15"/>
      <c r="J15"/>
      <c r="K15" s="248"/>
      <c r="L15" s="248"/>
      <c r="M15" s="249"/>
      <c r="N15" s="248"/>
      <c r="O15" s="248"/>
      <c r="P15"/>
      <c r="Q15"/>
    </row>
    <row r="16" spans="1:17" ht="12.75">
      <c r="A16" s="37">
        <v>2011</v>
      </c>
      <c r="B16" s="87" t="s">
        <v>157</v>
      </c>
      <c r="C16" s="89" t="s">
        <v>110</v>
      </c>
      <c r="D16" s="90" t="s">
        <v>111</v>
      </c>
      <c r="E16" s="87" t="s">
        <v>158</v>
      </c>
      <c r="F16" s="87" t="s">
        <v>159</v>
      </c>
      <c r="G16" s="87" t="s">
        <v>160</v>
      </c>
      <c r="H16" s="87" t="s">
        <v>161</v>
      </c>
      <c r="I16" s="87" t="s">
        <v>162</v>
      </c>
      <c r="J16" s="87" t="s">
        <v>163</v>
      </c>
      <c r="K16" s="87" t="s">
        <v>164</v>
      </c>
      <c r="L16" s="87" t="s">
        <v>165</v>
      </c>
      <c r="M16" s="87" t="s">
        <v>166</v>
      </c>
      <c r="N16" s="87" t="s">
        <v>167</v>
      </c>
      <c r="O16" s="87" t="s">
        <v>168</v>
      </c>
      <c r="P16" s="87" t="s">
        <v>169</v>
      </c>
      <c r="Q16" s="87" t="s">
        <v>113</v>
      </c>
    </row>
    <row r="17" spans="1:17" ht="12.75">
      <c r="A17" s="32" t="s">
        <v>127</v>
      </c>
      <c r="B17" s="250">
        <f>B12/(-1000)</f>
        <v>-40.244</v>
      </c>
      <c r="C17" s="250">
        <f>C12/(-1000)</f>
        <v>-42.557</v>
      </c>
      <c r="D17" s="250">
        <f aca="true" t="shared" si="3" ref="D17:Q17">D12/(-1000)</f>
        <v>-42.046</v>
      </c>
      <c r="E17" s="250">
        <f t="shared" si="3"/>
        <v>-39.207</v>
      </c>
      <c r="F17" s="250">
        <f t="shared" si="3"/>
        <v>-146.81</v>
      </c>
      <c r="G17" s="250">
        <f t="shared" si="3"/>
        <v>-319.029</v>
      </c>
      <c r="H17" s="250">
        <f t="shared" si="3"/>
        <v>-324.326</v>
      </c>
      <c r="I17" s="250">
        <f t="shared" si="3"/>
        <v>-249.104</v>
      </c>
      <c r="J17" s="250">
        <f t="shared" si="3"/>
        <v>-152.553</v>
      </c>
      <c r="K17" s="250">
        <f t="shared" si="3"/>
        <v>-89.973</v>
      </c>
      <c r="L17" s="250">
        <f t="shared" si="3"/>
        <v>-53.04</v>
      </c>
      <c r="M17" s="250">
        <f t="shared" si="3"/>
        <v>-23.187</v>
      </c>
      <c r="N17" s="250">
        <f t="shared" si="3"/>
        <v>-7.768</v>
      </c>
      <c r="O17" s="250">
        <f t="shared" si="3"/>
        <v>-2.878</v>
      </c>
      <c r="P17" s="250">
        <f t="shared" si="3"/>
        <v>-1.676</v>
      </c>
      <c r="Q17" s="250">
        <f t="shared" si="3"/>
        <v>-1.982</v>
      </c>
    </row>
    <row r="18" spans="1:17" ht="12.75">
      <c r="A18" s="32" t="s">
        <v>180</v>
      </c>
      <c r="B18" s="250">
        <f>B13/(1000)</f>
        <v>33.672</v>
      </c>
      <c r="C18" s="250">
        <f aca="true" t="shared" si="4" ref="C18:Q18">C13/(1000)</f>
        <v>34.152</v>
      </c>
      <c r="D18" s="250">
        <f t="shared" si="4"/>
        <v>34.262</v>
      </c>
      <c r="E18" s="250">
        <f t="shared" si="4"/>
        <v>34.982</v>
      </c>
      <c r="F18" s="250">
        <f t="shared" si="4"/>
        <v>56.961</v>
      </c>
      <c r="G18" s="250">
        <f t="shared" si="4"/>
        <v>72.096</v>
      </c>
      <c r="H18" s="250">
        <f t="shared" si="4"/>
        <v>68.48</v>
      </c>
      <c r="I18" s="250">
        <f t="shared" si="4"/>
        <v>50.501</v>
      </c>
      <c r="J18" s="250">
        <f t="shared" si="4"/>
        <v>34.308</v>
      </c>
      <c r="K18" s="250">
        <f t="shared" si="4"/>
        <v>20.849</v>
      </c>
      <c r="L18" s="250">
        <f t="shared" si="4"/>
        <v>13.269</v>
      </c>
      <c r="M18" s="250">
        <f t="shared" si="4"/>
        <v>6.316</v>
      </c>
      <c r="N18" s="250">
        <f t="shared" si="4"/>
        <v>3.128</v>
      </c>
      <c r="O18" s="250">
        <f t="shared" si="4"/>
        <v>1.789</v>
      </c>
      <c r="P18" s="250">
        <f t="shared" si="4"/>
        <v>1.247</v>
      </c>
      <c r="Q18" s="250">
        <f t="shared" si="4"/>
        <v>1.278</v>
      </c>
    </row>
    <row r="19" spans="2:17" ht="12.75"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2:17" ht="13.5" thickBot="1"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7" ht="12.75">
      <c r="A21" s="37">
        <v>2012</v>
      </c>
      <c r="B21" s="87" t="s">
        <v>157</v>
      </c>
      <c r="C21" s="89" t="s">
        <v>110</v>
      </c>
      <c r="D21" s="90" t="s">
        <v>111</v>
      </c>
      <c r="E21" s="87" t="s">
        <v>158</v>
      </c>
      <c r="F21" s="87" t="s">
        <v>159</v>
      </c>
      <c r="G21" s="87" t="s">
        <v>160</v>
      </c>
      <c r="H21" s="87" t="s">
        <v>161</v>
      </c>
      <c r="I21" s="87" t="s">
        <v>162</v>
      </c>
      <c r="J21" s="87" t="s">
        <v>163</v>
      </c>
      <c r="K21" s="87" t="s">
        <v>164</v>
      </c>
      <c r="L21" s="87" t="s">
        <v>165</v>
      </c>
      <c r="M21" s="87" t="s">
        <v>166</v>
      </c>
      <c r="N21" s="87" t="s">
        <v>167</v>
      </c>
      <c r="O21" s="87" t="s">
        <v>168</v>
      </c>
      <c r="P21" s="87" t="s">
        <v>169</v>
      </c>
      <c r="Q21" s="87" t="s">
        <v>113</v>
      </c>
    </row>
    <row r="22" spans="1:17" ht="14.25">
      <c r="A22" s="32" t="s">
        <v>127</v>
      </c>
      <c r="B22" s="322">
        <v>42059</v>
      </c>
      <c r="C22" s="323">
        <v>44470</v>
      </c>
      <c r="D22" s="322">
        <v>43935</v>
      </c>
      <c r="E22" s="323">
        <v>40971</v>
      </c>
      <c r="F22" s="322">
        <v>153176</v>
      </c>
      <c r="G22" s="323">
        <v>332761</v>
      </c>
      <c r="H22" s="322">
        <v>338273</v>
      </c>
      <c r="I22" s="323">
        <v>259820</v>
      </c>
      <c r="J22" s="322">
        <v>159123</v>
      </c>
      <c r="K22" s="323">
        <v>93856</v>
      </c>
      <c r="L22" s="322">
        <v>55334</v>
      </c>
      <c r="M22" s="323">
        <v>24196</v>
      </c>
      <c r="N22" s="322">
        <v>8112</v>
      </c>
      <c r="O22" s="323">
        <v>3010</v>
      </c>
      <c r="P22" s="322">
        <v>1755</v>
      </c>
      <c r="Q22" s="323">
        <v>2074</v>
      </c>
    </row>
    <row r="23" spans="1:17" ht="14.25">
      <c r="A23" s="32" t="s">
        <v>180</v>
      </c>
      <c r="B23" s="322">
        <v>36154</v>
      </c>
      <c r="C23" s="323">
        <v>36567</v>
      </c>
      <c r="D23" s="322">
        <v>36904</v>
      </c>
      <c r="E23" s="323">
        <v>37049</v>
      </c>
      <c r="F23" s="322">
        <v>61413</v>
      </c>
      <c r="G23" s="323">
        <v>77844</v>
      </c>
      <c r="H23" s="322">
        <v>73965</v>
      </c>
      <c r="I23" s="323">
        <v>54527</v>
      </c>
      <c r="J23" s="322">
        <v>37029</v>
      </c>
      <c r="K23" s="323">
        <v>22477</v>
      </c>
      <c r="L23" s="322">
        <v>14291</v>
      </c>
      <c r="M23" s="323">
        <v>6786</v>
      </c>
      <c r="N23" s="322">
        <v>3348</v>
      </c>
      <c r="O23" s="323">
        <v>1908</v>
      </c>
      <c r="P23" s="322">
        <v>1328</v>
      </c>
      <c r="Q23" s="323">
        <v>1360</v>
      </c>
    </row>
    <row r="24" spans="1:17" ht="15" thickBot="1">
      <c r="A24" s="37">
        <v>2012</v>
      </c>
      <c r="B24" s="322"/>
      <c r="C24" s="323"/>
      <c r="D24" s="322"/>
      <c r="E24" s="323"/>
      <c r="F24" s="322"/>
      <c r="G24" s="323"/>
      <c r="H24" s="322"/>
      <c r="I24" s="323"/>
      <c r="J24" s="322"/>
      <c r="K24" s="323"/>
      <c r="L24" s="322"/>
      <c r="M24" s="323"/>
      <c r="N24" s="322"/>
      <c r="O24" s="323"/>
      <c r="P24" s="322"/>
      <c r="Q24" s="323"/>
    </row>
    <row r="25" spans="1:17" ht="12.75">
      <c r="A25" s="37"/>
      <c r="B25" s="87" t="s">
        <v>157</v>
      </c>
      <c r="C25" s="89" t="s">
        <v>110</v>
      </c>
      <c r="D25" s="90" t="s">
        <v>111</v>
      </c>
      <c r="E25" s="87" t="s">
        <v>158</v>
      </c>
      <c r="F25" s="87" t="s">
        <v>159</v>
      </c>
      <c r="G25" s="87" t="s">
        <v>160</v>
      </c>
      <c r="H25" s="87" t="s">
        <v>161</v>
      </c>
      <c r="I25" s="87" t="s">
        <v>162</v>
      </c>
      <c r="J25" s="87" t="s">
        <v>163</v>
      </c>
      <c r="K25" s="87" t="s">
        <v>164</v>
      </c>
      <c r="L25" s="87" t="s">
        <v>165</v>
      </c>
      <c r="M25" s="87" t="s">
        <v>166</v>
      </c>
      <c r="N25" s="87" t="s">
        <v>167</v>
      </c>
      <c r="O25" s="87" t="s">
        <v>168</v>
      </c>
      <c r="P25" s="87" t="s">
        <v>169</v>
      </c>
      <c r="Q25" s="87" t="s">
        <v>113</v>
      </c>
    </row>
    <row r="26" spans="1:17" ht="14.25">
      <c r="A26" s="32" t="s">
        <v>127</v>
      </c>
      <c r="B26" s="324">
        <f>B22/(-1000)</f>
        <v>-42.059</v>
      </c>
      <c r="C26" s="324">
        <f aca="true" t="shared" si="5" ref="C26:Q26">C22/(-1000)</f>
        <v>-44.47</v>
      </c>
      <c r="D26" s="324">
        <f t="shared" si="5"/>
        <v>-43.935</v>
      </c>
      <c r="E26" s="324">
        <f t="shared" si="5"/>
        <v>-40.971</v>
      </c>
      <c r="F26" s="324">
        <f t="shared" si="5"/>
        <v>-153.176</v>
      </c>
      <c r="G26" s="324">
        <f t="shared" si="5"/>
        <v>-332.761</v>
      </c>
      <c r="H26" s="324">
        <f t="shared" si="5"/>
        <v>-338.273</v>
      </c>
      <c r="I26" s="324">
        <f t="shared" si="5"/>
        <v>-259.82</v>
      </c>
      <c r="J26" s="324">
        <f t="shared" si="5"/>
        <v>-159.123</v>
      </c>
      <c r="K26" s="324">
        <f t="shared" si="5"/>
        <v>-93.856</v>
      </c>
      <c r="L26" s="324">
        <f t="shared" si="5"/>
        <v>-55.334</v>
      </c>
      <c r="M26" s="324">
        <f t="shared" si="5"/>
        <v>-24.196</v>
      </c>
      <c r="N26" s="324">
        <f t="shared" si="5"/>
        <v>-8.112</v>
      </c>
      <c r="O26" s="324">
        <f t="shared" si="5"/>
        <v>-3.01</v>
      </c>
      <c r="P26" s="324">
        <f t="shared" si="5"/>
        <v>-1.755</v>
      </c>
      <c r="Q26" s="324">
        <f t="shared" si="5"/>
        <v>-2.074</v>
      </c>
    </row>
    <row r="27" spans="1:17" ht="12.75">
      <c r="A27" s="32" t="s">
        <v>180</v>
      </c>
      <c r="B27" s="325">
        <f>B23/(1000)</f>
        <v>36.154</v>
      </c>
      <c r="C27" s="325">
        <f aca="true" t="shared" si="6" ref="C27:Q27">C23/(1000)</f>
        <v>36.567</v>
      </c>
      <c r="D27" s="325">
        <f t="shared" si="6"/>
        <v>36.904</v>
      </c>
      <c r="E27" s="325">
        <f t="shared" si="6"/>
        <v>37.049</v>
      </c>
      <c r="F27" s="325">
        <f t="shared" si="6"/>
        <v>61.413</v>
      </c>
      <c r="G27" s="325">
        <f t="shared" si="6"/>
        <v>77.844</v>
      </c>
      <c r="H27" s="325">
        <f t="shared" si="6"/>
        <v>73.965</v>
      </c>
      <c r="I27" s="325">
        <f t="shared" si="6"/>
        <v>54.527</v>
      </c>
      <c r="J27" s="325">
        <f t="shared" si="6"/>
        <v>37.029</v>
      </c>
      <c r="K27" s="325">
        <f t="shared" si="6"/>
        <v>22.477</v>
      </c>
      <c r="L27" s="325">
        <f t="shared" si="6"/>
        <v>14.291</v>
      </c>
      <c r="M27" s="325">
        <f t="shared" si="6"/>
        <v>6.786</v>
      </c>
      <c r="N27" s="325">
        <f t="shared" si="6"/>
        <v>3.348</v>
      </c>
      <c r="O27" s="325">
        <f t="shared" si="6"/>
        <v>1.908</v>
      </c>
      <c r="P27" s="325">
        <f t="shared" si="6"/>
        <v>1.328</v>
      </c>
      <c r="Q27" s="325">
        <f t="shared" si="6"/>
        <v>1.36</v>
      </c>
    </row>
    <row r="28" spans="2:17" ht="13.5" thickBot="1"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</row>
    <row r="29" spans="1:17" ht="12.75">
      <c r="A29" s="37">
        <v>2013</v>
      </c>
      <c r="B29" s="87" t="s">
        <v>157</v>
      </c>
      <c r="C29" s="89" t="s">
        <v>110</v>
      </c>
      <c r="D29" s="90" t="s">
        <v>111</v>
      </c>
      <c r="E29" s="87" t="s">
        <v>158</v>
      </c>
      <c r="F29" s="87" t="s">
        <v>159</v>
      </c>
      <c r="G29" s="87" t="s">
        <v>160</v>
      </c>
      <c r="H29" s="87" t="s">
        <v>161</v>
      </c>
      <c r="I29" s="87" t="s">
        <v>162</v>
      </c>
      <c r="J29" s="87" t="s">
        <v>163</v>
      </c>
      <c r="K29" s="87" t="s">
        <v>164</v>
      </c>
      <c r="L29" s="87" t="s">
        <v>165</v>
      </c>
      <c r="M29" s="87" t="s">
        <v>166</v>
      </c>
      <c r="N29" s="87" t="s">
        <v>167</v>
      </c>
      <c r="O29" s="87" t="s">
        <v>168</v>
      </c>
      <c r="P29" s="87" t="s">
        <v>169</v>
      </c>
      <c r="Q29" s="87" t="s">
        <v>113</v>
      </c>
    </row>
    <row r="30" spans="1:17" ht="14.25">
      <c r="A30" s="32" t="s">
        <v>127</v>
      </c>
      <c r="B30" s="322">
        <v>44058</v>
      </c>
      <c r="C30" s="323">
        <v>46580</v>
      </c>
      <c r="D30" s="322">
        <v>46017</v>
      </c>
      <c r="E30" s="323">
        <v>42915</v>
      </c>
      <c r="F30" s="322">
        <v>160291</v>
      </c>
      <c r="G30" s="323">
        <v>348152</v>
      </c>
      <c r="H30" s="322">
        <v>353911</v>
      </c>
      <c r="I30" s="323">
        <v>271834</v>
      </c>
      <c r="J30" s="322">
        <v>166485</v>
      </c>
      <c r="K30" s="323">
        <v>98203</v>
      </c>
      <c r="L30" s="322">
        <v>57900</v>
      </c>
      <c r="M30" s="323">
        <v>25321</v>
      </c>
      <c r="N30" s="322">
        <v>8494</v>
      </c>
      <c r="O30" s="323">
        <v>3155</v>
      </c>
      <c r="P30" s="322">
        <v>1840</v>
      </c>
      <c r="Q30" s="323">
        <v>2174</v>
      </c>
    </row>
    <row r="31" spans="1:17" ht="14.25">
      <c r="A31" s="32" t="s">
        <v>180</v>
      </c>
      <c r="B31" s="322">
        <v>38489</v>
      </c>
      <c r="C31" s="323">
        <v>38931</v>
      </c>
      <c r="D31" s="322">
        <v>39293</v>
      </c>
      <c r="E31" s="323">
        <v>39457</v>
      </c>
      <c r="F31" s="322">
        <v>65536</v>
      </c>
      <c r="G31" s="323">
        <v>83140</v>
      </c>
      <c r="H31" s="322">
        <v>79013</v>
      </c>
      <c r="I31" s="323">
        <v>58237</v>
      </c>
      <c r="J31" s="322">
        <v>39539</v>
      </c>
      <c r="K31" s="323">
        <v>23985</v>
      </c>
      <c r="L31" s="322">
        <v>15241</v>
      </c>
      <c r="M31" s="323">
        <v>7227</v>
      </c>
      <c r="N31" s="322">
        <v>3557</v>
      </c>
      <c r="O31" s="323">
        <v>2023</v>
      </c>
      <c r="P31" s="322">
        <v>1407</v>
      </c>
      <c r="Q31" s="323">
        <v>1440</v>
      </c>
    </row>
    <row r="32" spans="1:17" ht="15" thickBot="1">
      <c r="A32" s="37">
        <v>2013</v>
      </c>
      <c r="B32" s="322"/>
      <c r="C32" s="323"/>
      <c r="D32" s="322"/>
      <c r="E32" s="323"/>
      <c r="F32" s="322"/>
      <c r="G32" s="323"/>
      <c r="H32" s="322"/>
      <c r="I32" s="323"/>
      <c r="J32" s="322"/>
      <c r="K32" s="323"/>
      <c r="L32" s="322"/>
      <c r="M32" s="323"/>
      <c r="N32" s="322"/>
      <c r="O32" s="323"/>
      <c r="P32" s="322"/>
      <c r="Q32" s="323"/>
    </row>
    <row r="33" spans="1:17" ht="12.75">
      <c r="A33" s="37"/>
      <c r="B33" s="87" t="s">
        <v>157</v>
      </c>
      <c r="C33" s="89" t="s">
        <v>110</v>
      </c>
      <c r="D33" s="90" t="s">
        <v>111</v>
      </c>
      <c r="E33" s="87" t="s">
        <v>158</v>
      </c>
      <c r="F33" s="87" t="s">
        <v>159</v>
      </c>
      <c r="G33" s="87" t="s">
        <v>160</v>
      </c>
      <c r="H33" s="87" t="s">
        <v>161</v>
      </c>
      <c r="I33" s="87" t="s">
        <v>162</v>
      </c>
      <c r="J33" s="87" t="s">
        <v>163</v>
      </c>
      <c r="K33" s="87" t="s">
        <v>164</v>
      </c>
      <c r="L33" s="87" t="s">
        <v>165</v>
      </c>
      <c r="M33" s="87" t="s">
        <v>166</v>
      </c>
      <c r="N33" s="87" t="s">
        <v>167</v>
      </c>
      <c r="O33" s="87" t="s">
        <v>168</v>
      </c>
      <c r="P33" s="87" t="s">
        <v>169</v>
      </c>
      <c r="Q33" s="87" t="s">
        <v>113</v>
      </c>
    </row>
    <row r="34" spans="1:17" ht="14.25">
      <c r="A34" s="32" t="s">
        <v>127</v>
      </c>
      <c r="B34" s="324">
        <f>B30/(-1000)</f>
        <v>-44.058</v>
      </c>
      <c r="C34" s="324">
        <f aca="true" t="shared" si="7" ref="C34:Q34">C30/(-1000)</f>
        <v>-46.58</v>
      </c>
      <c r="D34" s="324">
        <f t="shared" si="7"/>
        <v>-46.017</v>
      </c>
      <c r="E34" s="324">
        <f t="shared" si="7"/>
        <v>-42.915</v>
      </c>
      <c r="F34" s="324">
        <f t="shared" si="7"/>
        <v>-160.291</v>
      </c>
      <c r="G34" s="324">
        <f t="shared" si="7"/>
        <v>-348.152</v>
      </c>
      <c r="H34" s="324">
        <f t="shared" si="7"/>
        <v>-353.911</v>
      </c>
      <c r="I34" s="324">
        <f t="shared" si="7"/>
        <v>-271.834</v>
      </c>
      <c r="J34" s="324">
        <f t="shared" si="7"/>
        <v>-166.485</v>
      </c>
      <c r="K34" s="324">
        <f t="shared" si="7"/>
        <v>-98.203</v>
      </c>
      <c r="L34" s="324">
        <f t="shared" si="7"/>
        <v>-57.9</v>
      </c>
      <c r="M34" s="324">
        <f t="shared" si="7"/>
        <v>-25.321</v>
      </c>
      <c r="N34" s="324">
        <f t="shared" si="7"/>
        <v>-8.494</v>
      </c>
      <c r="O34" s="324">
        <f t="shared" si="7"/>
        <v>-3.155</v>
      </c>
      <c r="P34" s="324">
        <f t="shared" si="7"/>
        <v>-1.84</v>
      </c>
      <c r="Q34" s="324">
        <f t="shared" si="7"/>
        <v>-2.174</v>
      </c>
    </row>
    <row r="35" spans="1:17" ht="14.25">
      <c r="A35" s="32" t="s">
        <v>180</v>
      </c>
      <c r="B35" s="324">
        <f>B31/(1000)</f>
        <v>38.489</v>
      </c>
      <c r="C35" s="324">
        <f aca="true" t="shared" si="8" ref="C35:Q35">C31/(1000)</f>
        <v>38.931</v>
      </c>
      <c r="D35" s="324">
        <f t="shared" si="8"/>
        <v>39.293</v>
      </c>
      <c r="E35" s="324">
        <f t="shared" si="8"/>
        <v>39.457</v>
      </c>
      <c r="F35" s="324">
        <f t="shared" si="8"/>
        <v>65.536</v>
      </c>
      <c r="G35" s="324">
        <f t="shared" si="8"/>
        <v>83.14</v>
      </c>
      <c r="H35" s="324">
        <f t="shared" si="8"/>
        <v>79.013</v>
      </c>
      <c r="I35" s="324">
        <f t="shared" si="8"/>
        <v>58.237</v>
      </c>
      <c r="J35" s="324">
        <f t="shared" si="8"/>
        <v>39.539</v>
      </c>
      <c r="K35" s="324">
        <f t="shared" si="8"/>
        <v>23.985</v>
      </c>
      <c r="L35" s="324">
        <f t="shared" si="8"/>
        <v>15.241</v>
      </c>
      <c r="M35" s="324">
        <f t="shared" si="8"/>
        <v>7.227</v>
      </c>
      <c r="N35" s="324">
        <f t="shared" si="8"/>
        <v>3.557</v>
      </c>
      <c r="O35" s="324">
        <f t="shared" si="8"/>
        <v>2.023</v>
      </c>
      <c r="P35" s="324">
        <f t="shared" si="8"/>
        <v>1.407</v>
      </c>
      <c r="Q35" s="324">
        <f t="shared" si="8"/>
        <v>1.44</v>
      </c>
    </row>
    <row r="36" spans="2:17" ht="12.75"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</row>
    <row r="37" spans="2:17" ht="12.75"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</row>
    <row r="38" spans="2:17" ht="12.75"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</row>
    <row r="39" spans="2:17" ht="12.75"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</row>
    <row r="40" spans="2:17" ht="12.75"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</row>
    <row r="41" spans="2:17" ht="12.75"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</row>
    <row r="42" spans="2:17" ht="12.75"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</row>
    <row r="43" spans="13:14" ht="12.75">
      <c r="M43" s="9"/>
      <c r="N43" s="9"/>
    </row>
    <row r="44" spans="2:14" ht="12.75">
      <c r="B44" s="91">
        <v>2011</v>
      </c>
      <c r="C44" s="91">
        <v>2012</v>
      </c>
      <c r="D44" s="91">
        <v>2013</v>
      </c>
      <c r="E44" s="40" t="s">
        <v>96</v>
      </c>
      <c r="M44" s="9"/>
      <c r="N44" s="9"/>
    </row>
    <row r="45" spans="1:14" ht="25.5">
      <c r="A45" s="91" t="s">
        <v>130</v>
      </c>
      <c r="B45" s="32">
        <v>311152</v>
      </c>
      <c r="C45" s="32">
        <v>334574</v>
      </c>
      <c r="D45" s="32">
        <v>359832</v>
      </c>
      <c r="M45" s="9"/>
      <c r="N45" s="9"/>
    </row>
    <row r="46" spans="1:14" ht="25.5">
      <c r="A46" s="91" t="s">
        <v>201</v>
      </c>
      <c r="B46" s="32">
        <v>2003170</v>
      </c>
      <c r="C46" s="32">
        <v>2105875</v>
      </c>
      <c r="D46" s="32">
        <v>2213845</v>
      </c>
      <c r="M46" s="9"/>
      <c r="N46" s="9"/>
    </row>
    <row r="47" spans="1:14" ht="12.75">
      <c r="A47" s="91"/>
      <c r="M47" s="9"/>
      <c r="N47" s="9"/>
    </row>
    <row r="48" spans="1:14" ht="12.75">
      <c r="A48" s="91"/>
      <c r="M48" s="9"/>
      <c r="N48" s="9"/>
    </row>
    <row r="49" spans="1:14" ht="12.75">
      <c r="A49" s="91"/>
      <c r="M49" s="9"/>
      <c r="N49" s="9"/>
    </row>
    <row r="50" spans="1:14" ht="12.75">
      <c r="A50" s="91"/>
      <c r="M50" s="9"/>
      <c r="N50" s="9"/>
    </row>
    <row r="51" spans="1:14" ht="12.75">
      <c r="A51" s="91"/>
      <c r="M51" s="9"/>
      <c r="N51" s="9"/>
    </row>
    <row r="52" spans="1:14" ht="12.75">
      <c r="A52" s="91"/>
      <c r="M52" s="9"/>
      <c r="N52" s="9"/>
    </row>
    <row r="53" spans="1:14" ht="12.75">
      <c r="A53" s="91"/>
      <c r="M53" s="9"/>
      <c r="N53" s="9"/>
    </row>
    <row r="54" spans="1:14" ht="12.75">
      <c r="A54" s="91"/>
      <c r="M54" s="9"/>
      <c r="N54" s="9"/>
    </row>
    <row r="55" spans="1:14" ht="12.75">
      <c r="A55" s="91"/>
      <c r="M55" s="9"/>
      <c r="N55" s="9"/>
    </row>
    <row r="56" spans="1:14" ht="12.75">
      <c r="A56" s="91"/>
      <c r="M56" s="9"/>
      <c r="N56" s="9"/>
    </row>
    <row r="57" spans="1:14" ht="12.75">
      <c r="A57" s="91"/>
      <c r="M57" s="9"/>
      <c r="N57" s="9"/>
    </row>
    <row r="58" spans="1:14" ht="12.75">
      <c r="A58" s="91"/>
      <c r="M58" s="9"/>
      <c r="N58" s="9"/>
    </row>
    <row r="72" spans="1:14" ht="89.25">
      <c r="A72" s="59"/>
      <c r="B72" s="92" t="s">
        <v>118</v>
      </c>
      <c r="C72" s="92" t="s">
        <v>119</v>
      </c>
      <c r="D72" s="92" t="s">
        <v>120</v>
      </c>
      <c r="E72" s="92" t="s">
        <v>121</v>
      </c>
      <c r="F72" s="92" t="s">
        <v>122</v>
      </c>
      <c r="G72" s="33" t="s">
        <v>32</v>
      </c>
      <c r="M72" s="9"/>
      <c r="N72" s="9"/>
    </row>
    <row r="73" spans="1:14" ht="12.75">
      <c r="A73" s="59">
        <v>1993</v>
      </c>
      <c r="B73" s="59">
        <v>69396</v>
      </c>
      <c r="C73" s="59">
        <v>117354</v>
      </c>
      <c r="D73" s="59">
        <v>219600</v>
      </c>
      <c r="E73" s="59">
        <v>26440</v>
      </c>
      <c r="F73" s="59">
        <v>69130</v>
      </c>
      <c r="M73" s="9"/>
      <c r="N73" s="9"/>
    </row>
    <row r="74" spans="1:14" ht="12.75">
      <c r="A74" s="59">
        <v>2000</v>
      </c>
      <c r="B74" s="59">
        <v>69899</v>
      </c>
      <c r="C74" s="59">
        <v>140775</v>
      </c>
      <c r="D74" s="59">
        <v>385863</v>
      </c>
      <c r="E74" s="59">
        <v>32422</v>
      </c>
      <c r="F74" s="59">
        <v>131735</v>
      </c>
      <c r="M74" s="9"/>
      <c r="N74" s="9"/>
    </row>
    <row r="75" spans="1:14" ht="12.75">
      <c r="A75" s="59">
        <v>2005</v>
      </c>
      <c r="B75" s="59">
        <v>71274</v>
      </c>
      <c r="C75" s="59">
        <v>152154</v>
      </c>
      <c r="D75" s="59">
        <v>740271</v>
      </c>
      <c r="E75" s="59">
        <v>49998</v>
      </c>
      <c r="F75" s="59">
        <v>196741</v>
      </c>
      <c r="M75" s="9"/>
      <c r="N75" s="9"/>
    </row>
    <row r="77" ht="12.75">
      <c r="K77" s="93"/>
    </row>
    <row r="79" spans="1:7" ht="12.75">
      <c r="A79" s="94"/>
      <c r="B79" s="94" t="s">
        <v>177</v>
      </c>
      <c r="C79" s="94" t="s">
        <v>44</v>
      </c>
      <c r="D79" s="94" t="s">
        <v>45</v>
      </c>
      <c r="E79" s="94" t="s">
        <v>46</v>
      </c>
      <c r="G79" s="33" t="s">
        <v>33</v>
      </c>
    </row>
    <row r="80" spans="1:5" ht="12.75">
      <c r="A80" s="32">
        <v>2011</v>
      </c>
      <c r="B80" s="32">
        <v>28.3</v>
      </c>
      <c r="C80" s="32">
        <v>70.3</v>
      </c>
      <c r="D80" s="32">
        <v>0.5</v>
      </c>
      <c r="E80" s="32">
        <v>0.9</v>
      </c>
    </row>
    <row r="81" spans="1:14" ht="15.75">
      <c r="A81" s="32">
        <v>2012</v>
      </c>
      <c r="B81" s="32">
        <v>27.8</v>
      </c>
      <c r="C81" s="32">
        <v>70.5</v>
      </c>
      <c r="D81" s="32">
        <v>0.8</v>
      </c>
      <c r="E81" s="32">
        <v>0.9</v>
      </c>
      <c r="M81" s="497">
        <v>28</v>
      </c>
      <c r="N81" s="281">
        <v>25.4</v>
      </c>
    </row>
    <row r="82" spans="1:14" ht="15.75">
      <c r="A82" s="32">
        <v>2013</v>
      </c>
      <c r="B82" s="32">
        <v>26.9</v>
      </c>
      <c r="C82" s="32">
        <v>71.4</v>
      </c>
      <c r="D82" s="32">
        <v>0.8</v>
      </c>
      <c r="E82" s="32">
        <v>0.9</v>
      </c>
      <c r="M82" s="284">
        <v>71.5</v>
      </c>
      <c r="N82" s="283">
        <v>70.3</v>
      </c>
    </row>
    <row r="83" spans="13:14" ht="15.75">
      <c r="M83" s="286">
        <v>0.3</v>
      </c>
      <c r="N83" s="285">
        <v>1.8</v>
      </c>
    </row>
    <row r="84" spans="13:14" ht="15.75">
      <c r="M84" s="284">
        <v>0.2</v>
      </c>
      <c r="N84" s="283">
        <v>2.5</v>
      </c>
    </row>
    <row r="85" ht="12.75">
      <c r="G85" s="33" t="s">
        <v>34</v>
      </c>
    </row>
    <row r="86" spans="1:4" ht="12.75">
      <c r="A86" s="38"/>
      <c r="B86" s="32">
        <v>2011</v>
      </c>
      <c r="C86" s="32">
        <v>2012</v>
      </c>
      <c r="D86" s="32">
        <v>2013</v>
      </c>
    </row>
    <row r="87" spans="1:4" ht="25.5">
      <c r="A87" s="39" t="s">
        <v>196</v>
      </c>
      <c r="B87" s="295">
        <v>79.5</v>
      </c>
      <c r="C87" s="295">
        <v>80.8</v>
      </c>
      <c r="D87" s="295">
        <v>83</v>
      </c>
    </row>
    <row r="88" spans="1:4" ht="25.5">
      <c r="A88" s="39" t="s">
        <v>49</v>
      </c>
      <c r="B88" s="295">
        <v>19.6</v>
      </c>
      <c r="C88" s="295">
        <v>17.6</v>
      </c>
      <c r="D88" s="295">
        <v>15.5</v>
      </c>
    </row>
    <row r="89" spans="1:4" ht="24.75" customHeight="1">
      <c r="A89" s="39" t="s">
        <v>128</v>
      </c>
      <c r="B89" s="295">
        <v>1</v>
      </c>
      <c r="C89" s="295">
        <v>1.6</v>
      </c>
      <c r="D89" s="295">
        <v>1.5</v>
      </c>
    </row>
    <row r="91" ht="1.5" customHeight="1">
      <c r="A91" s="40"/>
    </row>
    <row r="92" spans="1:8" ht="12.75" hidden="1">
      <c r="A92" s="91"/>
      <c r="B92" s="91"/>
      <c r="C92" s="91"/>
      <c r="D92" s="91"/>
      <c r="E92" s="91"/>
      <c r="F92" s="91"/>
      <c r="G92" s="91"/>
      <c r="H92" s="33" t="s">
        <v>35</v>
      </c>
    </row>
    <row r="93" spans="1:7" ht="12.75" hidden="1">
      <c r="A93" s="41"/>
      <c r="B93" s="41"/>
      <c r="C93" s="41"/>
      <c r="D93" s="41"/>
      <c r="E93" s="41"/>
      <c r="F93" s="41"/>
      <c r="G93" s="41"/>
    </row>
    <row r="94" spans="1:7" ht="12.75">
      <c r="A94" s="42">
        <v>1993</v>
      </c>
      <c r="B94" s="41"/>
      <c r="C94" s="41"/>
      <c r="D94" s="41"/>
      <c r="E94" s="41"/>
      <c r="F94" s="41"/>
      <c r="G94" s="33" t="s">
        <v>139</v>
      </c>
    </row>
    <row r="95" spans="1:7" ht="89.25">
      <c r="A95" s="91" t="s">
        <v>77</v>
      </c>
      <c r="B95" s="91" t="s">
        <v>72</v>
      </c>
      <c r="C95" s="91" t="s">
        <v>73</v>
      </c>
      <c r="D95" s="91" t="s">
        <v>76</v>
      </c>
      <c r="E95" s="91" t="s">
        <v>71</v>
      </c>
      <c r="F95" s="91" t="s">
        <v>75</v>
      </c>
      <c r="G95" s="91" t="s">
        <v>74</v>
      </c>
    </row>
    <row r="96" spans="1:7" ht="12.75">
      <c r="A96" s="43">
        <v>0.0103</v>
      </c>
      <c r="B96" s="43">
        <v>0.1607</v>
      </c>
      <c r="C96" s="43">
        <v>0.0015</v>
      </c>
      <c r="D96" s="43">
        <v>0.7447</v>
      </c>
      <c r="E96" s="43">
        <v>0.0089</v>
      </c>
      <c r="F96" s="43">
        <v>0.0026</v>
      </c>
      <c r="G96" s="43">
        <v>0.063</v>
      </c>
    </row>
    <row r="97" spans="1:7" ht="12.75">
      <c r="A97" s="42">
        <v>2000</v>
      </c>
      <c r="B97" s="41"/>
      <c r="C97" s="41"/>
      <c r="D97" s="41"/>
      <c r="E97" s="41"/>
      <c r="F97" s="41"/>
      <c r="G97" s="41"/>
    </row>
    <row r="98" spans="1:7" ht="89.25">
      <c r="A98" s="91" t="s">
        <v>77</v>
      </c>
      <c r="B98" s="91" t="s">
        <v>72</v>
      </c>
      <c r="C98" s="91" t="s">
        <v>73</v>
      </c>
      <c r="D98" s="91" t="s">
        <v>76</v>
      </c>
      <c r="E98" s="91" t="s">
        <v>71</v>
      </c>
      <c r="F98" s="91" t="s">
        <v>75</v>
      </c>
      <c r="G98" s="91" t="s">
        <v>74</v>
      </c>
    </row>
    <row r="99" spans="1:24" ht="12.75">
      <c r="A99" s="43">
        <v>0.0014</v>
      </c>
      <c r="B99" s="43">
        <v>0.125</v>
      </c>
      <c r="C99" s="43">
        <v>0.001</v>
      </c>
      <c r="D99" s="43">
        <v>0.7887</v>
      </c>
      <c r="E99" s="43">
        <v>0.005</v>
      </c>
      <c r="F99" s="43">
        <v>0.004</v>
      </c>
      <c r="G99" s="43">
        <v>0.063</v>
      </c>
      <c r="R99" s="44">
        <v>0.14</v>
      </c>
      <c r="S99" s="45" t="s">
        <v>143</v>
      </c>
      <c r="T99" s="45" t="s">
        <v>142</v>
      </c>
      <c r="U99" s="45" t="s">
        <v>144</v>
      </c>
      <c r="V99" s="45" t="s">
        <v>141</v>
      </c>
      <c r="W99" s="46" t="s">
        <v>226</v>
      </c>
      <c r="X99" s="13" t="s">
        <v>140</v>
      </c>
    </row>
    <row r="100" spans="1:6" ht="12.75">
      <c r="A100" s="42">
        <v>2005</v>
      </c>
      <c r="E100" s="41"/>
      <c r="F100" s="41"/>
    </row>
    <row r="101" spans="1:7" ht="89.25">
      <c r="A101" s="91" t="s">
        <v>77</v>
      </c>
      <c r="B101" s="91" t="s">
        <v>72</v>
      </c>
      <c r="C101" s="47" t="s">
        <v>73</v>
      </c>
      <c r="D101" s="91" t="s">
        <v>76</v>
      </c>
      <c r="E101" s="91" t="s">
        <v>71</v>
      </c>
      <c r="F101" s="91" t="s">
        <v>75</v>
      </c>
      <c r="G101" s="91" t="s">
        <v>74</v>
      </c>
    </row>
    <row r="102" spans="1:7" ht="12.75">
      <c r="A102" s="47">
        <v>0.015</v>
      </c>
      <c r="B102" s="47">
        <v>0.087</v>
      </c>
      <c r="C102" s="47">
        <v>0.002</v>
      </c>
      <c r="D102" s="48">
        <v>0.846</v>
      </c>
      <c r="E102" s="47">
        <v>0.003</v>
      </c>
      <c r="F102" s="47">
        <v>0.002</v>
      </c>
      <c r="G102" s="47">
        <v>0.045</v>
      </c>
    </row>
    <row r="103" spans="1:6" ht="12.75">
      <c r="A103" s="49"/>
      <c r="E103" s="41"/>
      <c r="F103" s="41"/>
    </row>
    <row r="104" spans="1:6" ht="12.75">
      <c r="A104" s="32" t="s">
        <v>332</v>
      </c>
      <c r="E104" s="41"/>
      <c r="F104" s="41"/>
    </row>
    <row r="105" spans="2:8" ht="12.75">
      <c r="B105" s="32">
        <v>2011</v>
      </c>
      <c r="C105" s="32">
        <v>2012</v>
      </c>
      <c r="D105" s="32">
        <v>2013</v>
      </c>
      <c r="H105" s="33" t="s">
        <v>145</v>
      </c>
    </row>
    <row r="106" spans="1:4" ht="12.75">
      <c r="A106" s="32" t="s">
        <v>47</v>
      </c>
      <c r="B106" s="32">
        <v>8764</v>
      </c>
      <c r="C106" s="32">
        <v>8877</v>
      </c>
      <c r="D106" s="32">
        <v>8750</v>
      </c>
    </row>
    <row r="107" spans="1:4" ht="12.75">
      <c r="A107" s="32" t="s">
        <v>48</v>
      </c>
      <c r="B107" s="32">
        <v>534</v>
      </c>
      <c r="C107" s="32">
        <v>538</v>
      </c>
      <c r="D107" s="32">
        <v>580</v>
      </c>
    </row>
    <row r="108" ht="12.75">
      <c r="A108" s="32" t="s">
        <v>333</v>
      </c>
    </row>
    <row r="109" spans="2:4" ht="12.75">
      <c r="B109" s="32">
        <v>2011</v>
      </c>
      <c r="C109" s="32">
        <v>2012</v>
      </c>
      <c r="D109" s="32">
        <v>2013</v>
      </c>
    </row>
    <row r="110" spans="1:4" ht="12.75">
      <c r="A110" s="32" t="s">
        <v>47</v>
      </c>
      <c r="B110" s="32">
        <v>17332</v>
      </c>
      <c r="C110" s="32">
        <v>18946</v>
      </c>
      <c r="D110" s="32">
        <v>20099</v>
      </c>
    </row>
    <row r="111" spans="1:4" ht="12.75">
      <c r="A111" s="32" t="s">
        <v>48</v>
      </c>
      <c r="B111" s="32">
        <v>1423</v>
      </c>
      <c r="C111" s="32">
        <v>1593</v>
      </c>
      <c r="D111" s="32">
        <v>1725</v>
      </c>
    </row>
    <row r="114" ht="13.5" thickBot="1"/>
    <row r="115" spans="1:17" ht="12.75">
      <c r="A115" s="50">
        <v>2000</v>
      </c>
      <c r="B115" s="89" t="s">
        <v>97</v>
      </c>
      <c r="C115" s="89" t="s">
        <v>110</v>
      </c>
      <c r="D115" s="89" t="s">
        <v>111</v>
      </c>
      <c r="E115" s="89" t="s">
        <v>98</v>
      </c>
      <c r="F115" s="89" t="s">
        <v>99</v>
      </c>
      <c r="G115" s="89" t="s">
        <v>100</v>
      </c>
      <c r="H115" s="89" t="s">
        <v>101</v>
      </c>
      <c r="I115" s="89" t="s">
        <v>102</v>
      </c>
      <c r="J115" s="89" t="s">
        <v>103</v>
      </c>
      <c r="K115" s="89" t="s">
        <v>104</v>
      </c>
      <c r="L115" s="89" t="s">
        <v>105</v>
      </c>
      <c r="M115" s="89" t="s">
        <v>106</v>
      </c>
      <c r="N115" s="89" t="s">
        <v>107</v>
      </c>
      <c r="O115" s="89" t="s">
        <v>108</v>
      </c>
      <c r="P115" s="89" t="s">
        <v>109</v>
      </c>
      <c r="Q115" s="95" t="s">
        <v>113</v>
      </c>
    </row>
    <row r="116" spans="1:17" ht="12.75">
      <c r="A116" s="51" t="s">
        <v>112</v>
      </c>
      <c r="B116" s="52">
        <v>-25112</v>
      </c>
      <c r="C116" s="52">
        <v>-28316</v>
      </c>
      <c r="D116" s="52">
        <v>-26803</v>
      </c>
      <c r="E116" s="52">
        <v>-21913</v>
      </c>
      <c r="F116" s="52">
        <v>-47243</v>
      </c>
      <c r="G116" s="52">
        <v>-102706</v>
      </c>
      <c r="H116" s="52">
        <v>-106880</v>
      </c>
      <c r="I116" s="52">
        <v>-98759</v>
      </c>
      <c r="J116" s="52">
        <v>-69626</v>
      </c>
      <c r="K116" s="52">
        <v>-45754</v>
      </c>
      <c r="L116" s="52">
        <v>-23083</v>
      </c>
      <c r="M116" s="52">
        <v>-8527</v>
      </c>
      <c r="N116" s="52">
        <v>-3717</v>
      </c>
      <c r="O116" s="52">
        <v>-1784</v>
      </c>
      <c r="P116" s="52">
        <v>-829</v>
      </c>
      <c r="Q116" s="53">
        <v>-747</v>
      </c>
    </row>
    <row r="117" spans="1:17" ht="12.75">
      <c r="A117" s="51" t="s">
        <v>194</v>
      </c>
      <c r="B117" s="52">
        <v>23242</v>
      </c>
      <c r="C117" s="52">
        <v>25023</v>
      </c>
      <c r="D117" s="52">
        <v>23794</v>
      </c>
      <c r="E117" s="52">
        <v>20291</v>
      </c>
      <c r="F117" s="52">
        <v>23683</v>
      </c>
      <c r="G117" s="52">
        <v>33916</v>
      </c>
      <c r="H117" s="52">
        <v>32226</v>
      </c>
      <c r="I117" s="52">
        <v>27731</v>
      </c>
      <c r="J117" s="52">
        <v>17096</v>
      </c>
      <c r="K117" s="52">
        <v>11211</v>
      </c>
      <c r="L117" s="52">
        <v>5944</v>
      </c>
      <c r="M117" s="52">
        <v>2711</v>
      </c>
      <c r="N117" s="52">
        <v>1456</v>
      </c>
      <c r="O117" s="52">
        <v>1001</v>
      </c>
      <c r="P117" s="52">
        <v>648</v>
      </c>
      <c r="Q117" s="53">
        <v>615</v>
      </c>
    </row>
    <row r="118" spans="1:17" ht="12.75">
      <c r="A118" s="51"/>
      <c r="B118" s="54"/>
      <c r="C118" s="611" t="s">
        <v>114</v>
      </c>
      <c r="D118" s="611"/>
      <c r="E118" s="611"/>
      <c r="F118" s="611"/>
      <c r="G118" s="611"/>
      <c r="H118" s="611"/>
      <c r="I118" s="54"/>
      <c r="J118" s="54"/>
      <c r="K118" s="54"/>
      <c r="L118" s="54"/>
      <c r="M118" s="54"/>
      <c r="N118" s="54"/>
      <c r="O118" s="54"/>
      <c r="P118" s="54"/>
      <c r="Q118" s="55"/>
    </row>
    <row r="119" spans="1:17" ht="12.75">
      <c r="A119" s="51"/>
      <c r="B119" s="54"/>
      <c r="C119" s="611"/>
      <c r="D119" s="611"/>
      <c r="E119" s="611"/>
      <c r="F119" s="611"/>
      <c r="G119" s="611"/>
      <c r="H119" s="611"/>
      <c r="I119" s="54"/>
      <c r="J119" s="54"/>
      <c r="K119" s="54"/>
      <c r="L119" s="54"/>
      <c r="M119" s="54"/>
      <c r="N119" s="54"/>
      <c r="O119" s="54"/>
      <c r="P119" s="54"/>
      <c r="Q119" s="55"/>
    </row>
    <row r="120" spans="1:17" ht="12.75">
      <c r="A120" s="56">
        <v>2002</v>
      </c>
      <c r="B120" s="90" t="s">
        <v>97</v>
      </c>
      <c r="C120" s="90" t="s">
        <v>110</v>
      </c>
      <c r="D120" s="90" t="s">
        <v>111</v>
      </c>
      <c r="E120" s="90" t="s">
        <v>98</v>
      </c>
      <c r="F120" s="90" t="s">
        <v>99</v>
      </c>
      <c r="G120" s="90" t="s">
        <v>100</v>
      </c>
      <c r="H120" s="90" t="s">
        <v>101</v>
      </c>
      <c r="I120" s="90" t="s">
        <v>102</v>
      </c>
      <c r="J120" s="90" t="s">
        <v>103</v>
      </c>
      <c r="K120" s="90" t="s">
        <v>104</v>
      </c>
      <c r="L120" s="90" t="s">
        <v>105</v>
      </c>
      <c r="M120" s="90" t="s">
        <v>106</v>
      </c>
      <c r="N120" s="90" t="s">
        <v>107</v>
      </c>
      <c r="O120" s="90" t="s">
        <v>108</v>
      </c>
      <c r="P120" s="90" t="s">
        <v>109</v>
      </c>
      <c r="Q120" s="96" t="s">
        <v>113</v>
      </c>
    </row>
    <row r="121" spans="1:17" ht="12.75">
      <c r="A121" s="51" t="s">
        <v>112</v>
      </c>
      <c r="B121" s="52">
        <v>-28542</v>
      </c>
      <c r="C121" s="52">
        <v>-32183</v>
      </c>
      <c r="D121" s="52">
        <v>-30463</v>
      </c>
      <c r="E121" s="52">
        <v>-24906</v>
      </c>
      <c r="F121" s="52">
        <v>-53695</v>
      </c>
      <c r="G121" s="52">
        <v>-116732</v>
      </c>
      <c r="H121" s="52">
        <v>-121477</v>
      </c>
      <c r="I121" s="52">
        <v>-112246</v>
      </c>
      <c r="J121" s="52">
        <v>-79135</v>
      </c>
      <c r="K121" s="52">
        <v>-52003</v>
      </c>
      <c r="L121" s="52">
        <v>-26235</v>
      </c>
      <c r="M121" s="52">
        <v>-9692</v>
      </c>
      <c r="N121" s="52">
        <v>-4225</v>
      </c>
      <c r="O121" s="52">
        <v>-2028</v>
      </c>
      <c r="P121" s="52">
        <v>-942</v>
      </c>
      <c r="Q121" s="53">
        <v>-849</v>
      </c>
    </row>
    <row r="122" spans="1:17" ht="12.75">
      <c r="A122" s="51" t="s">
        <v>194</v>
      </c>
      <c r="B122" s="52">
        <v>24634</v>
      </c>
      <c r="C122" s="52">
        <v>26522</v>
      </c>
      <c r="D122" s="52">
        <v>25219</v>
      </c>
      <c r="E122" s="52">
        <v>21506</v>
      </c>
      <c r="F122" s="52">
        <v>25102</v>
      </c>
      <c r="G122" s="52">
        <v>35948</v>
      </c>
      <c r="H122" s="52">
        <v>34156</v>
      </c>
      <c r="I122" s="52">
        <v>29392</v>
      </c>
      <c r="J122" s="52">
        <v>18120</v>
      </c>
      <c r="K122" s="52">
        <v>11883</v>
      </c>
      <c r="L122" s="52">
        <v>6300</v>
      </c>
      <c r="M122" s="52">
        <v>2873</v>
      </c>
      <c r="N122" s="52">
        <v>1543</v>
      </c>
      <c r="O122" s="52">
        <v>1061</v>
      </c>
      <c r="P122" s="52">
        <v>687</v>
      </c>
      <c r="Q122" s="53">
        <v>652</v>
      </c>
    </row>
    <row r="123" spans="1:17" ht="12.75">
      <c r="A123" s="51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4"/>
      <c r="Q123" s="55"/>
    </row>
    <row r="124" ht="13.5" thickBot="1"/>
    <row r="125" spans="1:17" ht="13.5" thickBot="1">
      <c r="A125" s="58">
        <v>2007</v>
      </c>
      <c r="B125" s="87" t="s">
        <v>157</v>
      </c>
      <c r="C125" s="89" t="s">
        <v>110</v>
      </c>
      <c r="D125" s="90" t="s">
        <v>111</v>
      </c>
      <c r="E125" s="87" t="s">
        <v>158</v>
      </c>
      <c r="F125" s="87" t="s">
        <v>159</v>
      </c>
      <c r="G125" s="87" t="s">
        <v>160</v>
      </c>
      <c r="H125" s="87" t="s">
        <v>161</v>
      </c>
      <c r="I125" s="87" t="s">
        <v>162</v>
      </c>
      <c r="J125" s="87" t="s">
        <v>163</v>
      </c>
      <c r="K125" s="87" t="s">
        <v>164</v>
      </c>
      <c r="L125" s="87" t="s">
        <v>165</v>
      </c>
      <c r="M125" s="87" t="s">
        <v>166</v>
      </c>
      <c r="N125" s="87" t="s">
        <v>167</v>
      </c>
      <c r="O125" s="87" t="s">
        <v>168</v>
      </c>
      <c r="P125" s="87" t="s">
        <v>169</v>
      </c>
      <c r="Q125" s="87" t="s">
        <v>113</v>
      </c>
    </row>
    <row r="126" spans="1:17" ht="13.5" thickBot="1">
      <c r="A126" s="51" t="s">
        <v>112</v>
      </c>
      <c r="B126" s="32">
        <v>33043</v>
      </c>
      <c r="C126" s="32">
        <v>34420</v>
      </c>
      <c r="D126" s="32">
        <v>30140</v>
      </c>
      <c r="E126" s="32">
        <v>27165</v>
      </c>
      <c r="F126" s="32">
        <v>111071</v>
      </c>
      <c r="G126" s="32">
        <v>241534</v>
      </c>
      <c r="H126" s="32">
        <v>245451</v>
      </c>
      <c r="I126" s="32">
        <v>188523</v>
      </c>
      <c r="J126" s="32">
        <v>115572</v>
      </c>
      <c r="K126" s="32">
        <v>68181</v>
      </c>
      <c r="L126" s="32">
        <v>40190</v>
      </c>
      <c r="M126" s="32">
        <v>17742</v>
      </c>
      <c r="N126" s="32">
        <v>6240</v>
      </c>
      <c r="O126" s="32">
        <v>2281</v>
      </c>
      <c r="P126" s="97">
        <v>1394</v>
      </c>
      <c r="Q126" s="98">
        <v>1629</v>
      </c>
    </row>
    <row r="127" spans="1:17" ht="12.75">
      <c r="A127" s="51" t="s">
        <v>194</v>
      </c>
      <c r="B127" s="99">
        <v>29274</v>
      </c>
      <c r="C127" s="99">
        <v>29779</v>
      </c>
      <c r="D127" s="99">
        <v>25637</v>
      </c>
      <c r="E127" s="99">
        <v>22585</v>
      </c>
      <c r="F127" s="99">
        <v>44987</v>
      </c>
      <c r="G127" s="99">
        <v>56299</v>
      </c>
      <c r="H127" s="99">
        <v>52920</v>
      </c>
      <c r="I127" s="99">
        <v>39405</v>
      </c>
      <c r="J127" s="99">
        <v>26732</v>
      </c>
      <c r="K127" s="99">
        <v>16284</v>
      </c>
      <c r="L127" s="99">
        <v>10392</v>
      </c>
      <c r="M127" s="99">
        <v>4974</v>
      </c>
      <c r="N127" s="99">
        <v>2572</v>
      </c>
      <c r="O127" s="99">
        <v>1346</v>
      </c>
      <c r="P127" s="99">
        <v>1003</v>
      </c>
      <c r="Q127" s="99">
        <v>1027</v>
      </c>
    </row>
    <row r="128" spans="2:17" ht="13.5" thickBot="1">
      <c r="B128" s="32">
        <f aca="true" t="shared" si="9" ref="B128:P128">B201/(-1000)</f>
        <v>0</v>
      </c>
      <c r="C128" s="32">
        <f t="shared" si="9"/>
        <v>0</v>
      </c>
      <c r="D128" s="32">
        <f t="shared" si="9"/>
        <v>0</v>
      </c>
      <c r="E128" s="32">
        <f t="shared" si="9"/>
        <v>0</v>
      </c>
      <c r="F128" s="32">
        <f t="shared" si="9"/>
        <v>0</v>
      </c>
      <c r="G128" s="32">
        <f t="shared" si="9"/>
        <v>0</v>
      </c>
      <c r="H128" s="32">
        <f t="shared" si="9"/>
        <v>0</v>
      </c>
      <c r="I128" s="32">
        <f t="shared" si="9"/>
        <v>0</v>
      </c>
      <c r="J128" s="32">
        <f t="shared" si="9"/>
        <v>0</v>
      </c>
      <c r="K128" s="32">
        <f t="shared" si="9"/>
        <v>0</v>
      </c>
      <c r="L128" s="32">
        <f t="shared" si="9"/>
        <v>0</v>
      </c>
      <c r="M128" s="32">
        <f t="shared" si="9"/>
        <v>0</v>
      </c>
      <c r="N128" s="32">
        <f t="shared" si="9"/>
        <v>0</v>
      </c>
      <c r="O128" s="32">
        <f t="shared" si="9"/>
        <v>0</v>
      </c>
      <c r="P128" s="32">
        <f t="shared" si="9"/>
        <v>0</v>
      </c>
      <c r="Q128" s="97">
        <f>1629/(-1000)</f>
        <v>-1.629</v>
      </c>
    </row>
    <row r="129" spans="1:17" ht="12.75">
      <c r="A129" s="58"/>
      <c r="B129" s="87"/>
      <c r="C129" s="89"/>
      <c r="D129" s="90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</row>
    <row r="130" spans="16:17" ht="12.75">
      <c r="P130" s="97"/>
      <c r="Q130" s="97"/>
    </row>
    <row r="131" ht="13.5" thickBot="1"/>
    <row r="132" spans="1:17" ht="12.75">
      <c r="A132" s="58">
        <v>2007</v>
      </c>
      <c r="B132" s="87" t="s">
        <v>157</v>
      </c>
      <c r="C132" s="89" t="s">
        <v>110</v>
      </c>
      <c r="D132" s="90" t="s">
        <v>111</v>
      </c>
      <c r="E132" s="87" t="s">
        <v>158</v>
      </c>
      <c r="F132" s="87" t="s">
        <v>159</v>
      </c>
      <c r="G132" s="87" t="s">
        <v>160</v>
      </c>
      <c r="H132" s="87" t="s">
        <v>161</v>
      </c>
      <c r="I132" s="87" t="s">
        <v>162</v>
      </c>
      <c r="J132" s="87" t="s">
        <v>163</v>
      </c>
      <c r="K132" s="87" t="s">
        <v>164</v>
      </c>
      <c r="L132" s="87" t="s">
        <v>165</v>
      </c>
      <c r="M132" s="87" t="s">
        <v>166</v>
      </c>
      <c r="N132" s="87" t="s">
        <v>167</v>
      </c>
      <c r="O132" s="87" t="s">
        <v>168</v>
      </c>
      <c r="P132" s="87" t="s">
        <v>169</v>
      </c>
      <c r="Q132" s="87" t="s">
        <v>113</v>
      </c>
    </row>
    <row r="133" spans="1:17" ht="12.75">
      <c r="A133" s="51" t="s">
        <v>197</v>
      </c>
      <c r="B133" s="32">
        <f>B126/(-1000)</f>
        <v>-33.043</v>
      </c>
      <c r="C133" s="32">
        <f aca="true" t="shared" si="10" ref="C133:Q133">C126/(-1000)</f>
        <v>-34.42</v>
      </c>
      <c r="D133" s="32">
        <f t="shared" si="10"/>
        <v>-30.14</v>
      </c>
      <c r="E133" s="32">
        <f t="shared" si="10"/>
        <v>-27.165</v>
      </c>
      <c r="F133" s="32">
        <f t="shared" si="10"/>
        <v>-111.071</v>
      </c>
      <c r="G133" s="32">
        <f t="shared" si="10"/>
        <v>-241.534</v>
      </c>
      <c r="H133" s="32">
        <f t="shared" si="10"/>
        <v>-245.451</v>
      </c>
      <c r="I133" s="32">
        <f t="shared" si="10"/>
        <v>-188.523</v>
      </c>
      <c r="J133" s="32">
        <f t="shared" si="10"/>
        <v>-115.572</v>
      </c>
      <c r="K133" s="32">
        <f t="shared" si="10"/>
        <v>-68.181</v>
      </c>
      <c r="L133" s="32">
        <f t="shared" si="10"/>
        <v>-40.19</v>
      </c>
      <c r="M133" s="32">
        <f t="shared" si="10"/>
        <v>-17.742</v>
      </c>
      <c r="N133" s="32">
        <f t="shared" si="10"/>
        <v>-6.24</v>
      </c>
      <c r="O133" s="32">
        <f t="shared" si="10"/>
        <v>-2.281</v>
      </c>
      <c r="P133" s="32">
        <f t="shared" si="10"/>
        <v>-1.394</v>
      </c>
      <c r="Q133" s="32">
        <f t="shared" si="10"/>
        <v>-1.629</v>
      </c>
    </row>
    <row r="134" spans="1:17" ht="12.75">
      <c r="A134" s="51" t="s">
        <v>198</v>
      </c>
      <c r="B134" s="32">
        <f aca="true" t="shared" si="11" ref="B134:P134">B127/(1000)</f>
        <v>29.274</v>
      </c>
      <c r="C134" s="32">
        <f t="shared" si="11"/>
        <v>29.779</v>
      </c>
      <c r="D134" s="32">
        <f t="shared" si="11"/>
        <v>25.637</v>
      </c>
      <c r="E134" s="32">
        <f t="shared" si="11"/>
        <v>22.585</v>
      </c>
      <c r="F134" s="32">
        <f t="shared" si="11"/>
        <v>44.987</v>
      </c>
      <c r="G134" s="32">
        <f t="shared" si="11"/>
        <v>56.299</v>
      </c>
      <c r="H134" s="32">
        <f t="shared" si="11"/>
        <v>52.92</v>
      </c>
      <c r="I134" s="32">
        <f t="shared" si="11"/>
        <v>39.405</v>
      </c>
      <c r="J134" s="32">
        <f t="shared" si="11"/>
        <v>26.732</v>
      </c>
      <c r="K134" s="32">
        <f t="shared" si="11"/>
        <v>16.284</v>
      </c>
      <c r="L134" s="32">
        <f t="shared" si="11"/>
        <v>10.392</v>
      </c>
      <c r="M134" s="32">
        <f t="shared" si="11"/>
        <v>4.974</v>
      </c>
      <c r="N134" s="32">
        <f t="shared" si="11"/>
        <v>2.572</v>
      </c>
      <c r="O134" s="32">
        <f t="shared" si="11"/>
        <v>1.346</v>
      </c>
      <c r="P134" s="32">
        <f t="shared" si="11"/>
        <v>1.003</v>
      </c>
      <c r="Q134" s="32">
        <f>Q127/(1000)</f>
        <v>1.027</v>
      </c>
    </row>
    <row r="136" ht="13.5" thickBot="1"/>
    <row r="137" spans="1:18" ht="13.5" thickBot="1">
      <c r="A137" s="58">
        <v>2008</v>
      </c>
      <c r="B137" s="87" t="s">
        <v>157</v>
      </c>
      <c r="C137" s="89" t="s">
        <v>110</v>
      </c>
      <c r="D137" s="90" t="s">
        <v>111</v>
      </c>
      <c r="E137" s="87" t="s">
        <v>158</v>
      </c>
      <c r="F137" s="87" t="s">
        <v>159</v>
      </c>
      <c r="G137" s="87" t="s">
        <v>160</v>
      </c>
      <c r="H137" s="87" t="s">
        <v>161</v>
      </c>
      <c r="I137" s="87" t="s">
        <v>162</v>
      </c>
      <c r="J137" s="87" t="s">
        <v>163</v>
      </c>
      <c r="K137" s="87" t="s">
        <v>164</v>
      </c>
      <c r="L137" s="87" t="s">
        <v>165</v>
      </c>
      <c r="M137" s="87" t="s">
        <v>166</v>
      </c>
      <c r="N137" s="87" t="s">
        <v>167</v>
      </c>
      <c r="O137" s="87" t="s">
        <v>168</v>
      </c>
      <c r="P137" s="87" t="s">
        <v>169</v>
      </c>
      <c r="Q137" s="87" t="s">
        <v>113</v>
      </c>
      <c r="R137" s="98"/>
    </row>
    <row r="138" spans="1:17" ht="12.75">
      <c r="A138" s="51" t="s">
        <v>197</v>
      </c>
      <c r="B138" s="32">
        <v>35839</v>
      </c>
      <c r="C138" s="32">
        <v>37332</v>
      </c>
      <c r="D138" s="32">
        <v>32691</v>
      </c>
      <c r="E138" s="32">
        <v>29464</v>
      </c>
      <c r="F138" s="32">
        <v>120470</v>
      </c>
      <c r="G138" s="32">
        <v>261975</v>
      </c>
      <c r="H138" s="32">
        <v>266222</v>
      </c>
      <c r="I138" s="32">
        <v>204477</v>
      </c>
      <c r="J138" s="32">
        <v>125352</v>
      </c>
      <c r="K138" s="32">
        <v>73952</v>
      </c>
      <c r="L138" s="32">
        <v>43591</v>
      </c>
      <c r="M138" s="32">
        <v>19244</v>
      </c>
      <c r="N138" s="32">
        <v>6768</v>
      </c>
      <c r="O138" s="32">
        <v>2474</v>
      </c>
      <c r="P138" s="32">
        <v>1512</v>
      </c>
      <c r="Q138" s="32">
        <v>1767</v>
      </c>
    </row>
    <row r="139" spans="1:17" ht="12.75">
      <c r="A139" s="51" t="s">
        <v>198</v>
      </c>
      <c r="B139" s="32">
        <v>30686</v>
      </c>
      <c r="C139" s="32">
        <v>31217</v>
      </c>
      <c r="D139" s="32">
        <v>26875</v>
      </c>
      <c r="E139" s="32">
        <v>23675</v>
      </c>
      <c r="F139" s="32">
        <v>47159</v>
      </c>
      <c r="G139" s="32">
        <v>59015</v>
      </c>
      <c r="H139" s="32">
        <v>55474</v>
      </c>
      <c r="I139" s="32">
        <v>41307</v>
      </c>
      <c r="J139" s="32">
        <v>28023</v>
      </c>
      <c r="K139" s="32">
        <v>17070</v>
      </c>
      <c r="L139" s="32">
        <v>10893</v>
      </c>
      <c r="M139" s="32">
        <v>5214</v>
      </c>
      <c r="N139" s="32">
        <v>2696</v>
      </c>
      <c r="O139" s="32">
        <v>1411</v>
      </c>
      <c r="P139" s="32">
        <v>1051</v>
      </c>
      <c r="Q139" s="32">
        <v>1077</v>
      </c>
    </row>
    <row r="140" ht="13.5" thickBot="1">
      <c r="B140" s="59"/>
    </row>
    <row r="141" spans="1:17" ht="12.75">
      <c r="A141" s="58">
        <v>2008</v>
      </c>
      <c r="B141" s="87" t="s">
        <v>157</v>
      </c>
      <c r="C141" s="89" t="s">
        <v>110</v>
      </c>
      <c r="D141" s="90" t="s">
        <v>111</v>
      </c>
      <c r="E141" s="87" t="s">
        <v>158</v>
      </c>
      <c r="F141" s="87" t="s">
        <v>159</v>
      </c>
      <c r="G141" s="87" t="s">
        <v>160</v>
      </c>
      <c r="H141" s="87" t="s">
        <v>161</v>
      </c>
      <c r="I141" s="87" t="s">
        <v>162</v>
      </c>
      <c r="J141" s="87" t="s">
        <v>163</v>
      </c>
      <c r="K141" s="87" t="s">
        <v>164</v>
      </c>
      <c r="L141" s="87" t="s">
        <v>165</v>
      </c>
      <c r="M141" s="87" t="s">
        <v>166</v>
      </c>
      <c r="N141" s="87" t="s">
        <v>167</v>
      </c>
      <c r="O141" s="87" t="s">
        <v>168</v>
      </c>
      <c r="P141" s="87" t="s">
        <v>169</v>
      </c>
      <c r="Q141" s="87" t="s">
        <v>113</v>
      </c>
    </row>
    <row r="142" spans="1:17" ht="12.75">
      <c r="A142" s="51" t="s">
        <v>197</v>
      </c>
      <c r="B142" s="32">
        <f>B138/(-1000)</f>
        <v>-35.839</v>
      </c>
      <c r="C142" s="32">
        <f>C138/(-1000)</f>
        <v>-37.332</v>
      </c>
      <c r="D142" s="32">
        <f aca="true" t="shared" si="12" ref="D142:Q142">D138/(-1000)</f>
        <v>-32.691</v>
      </c>
      <c r="E142" s="32">
        <f t="shared" si="12"/>
        <v>-29.464</v>
      </c>
      <c r="F142" s="32">
        <f t="shared" si="12"/>
        <v>-120.47</v>
      </c>
      <c r="G142" s="32">
        <f t="shared" si="12"/>
        <v>-261.975</v>
      </c>
      <c r="H142" s="32">
        <f t="shared" si="12"/>
        <v>-266.222</v>
      </c>
      <c r="I142" s="32">
        <f t="shared" si="12"/>
        <v>-204.477</v>
      </c>
      <c r="J142" s="32">
        <f t="shared" si="12"/>
        <v>-125.352</v>
      </c>
      <c r="K142" s="32">
        <f t="shared" si="12"/>
        <v>-73.952</v>
      </c>
      <c r="L142" s="32">
        <f t="shared" si="12"/>
        <v>-43.591</v>
      </c>
      <c r="M142" s="32">
        <f t="shared" si="12"/>
        <v>-19.244</v>
      </c>
      <c r="N142" s="32">
        <f t="shared" si="12"/>
        <v>-6.768</v>
      </c>
      <c r="O142" s="32">
        <f t="shared" si="12"/>
        <v>-2.474</v>
      </c>
      <c r="P142" s="32">
        <f t="shared" si="12"/>
        <v>-1.512</v>
      </c>
      <c r="Q142" s="32">
        <f t="shared" si="12"/>
        <v>-1.767</v>
      </c>
    </row>
    <row r="143" spans="1:17" ht="12.75">
      <c r="A143" s="51" t="s">
        <v>198</v>
      </c>
      <c r="B143" s="32">
        <f>B139/(1000)</f>
        <v>30.686</v>
      </c>
      <c r="C143" s="32">
        <f aca="true" t="shared" si="13" ref="C143:Q143">C139/(1000)</f>
        <v>31.217</v>
      </c>
      <c r="D143" s="32">
        <f t="shared" si="13"/>
        <v>26.875</v>
      </c>
      <c r="E143" s="32">
        <f t="shared" si="13"/>
        <v>23.675</v>
      </c>
      <c r="F143" s="32">
        <f t="shared" si="13"/>
        <v>47.159</v>
      </c>
      <c r="G143" s="32">
        <f t="shared" si="13"/>
        <v>59.015</v>
      </c>
      <c r="H143" s="32">
        <f t="shared" si="13"/>
        <v>55.474</v>
      </c>
      <c r="I143" s="32">
        <f t="shared" si="13"/>
        <v>41.307</v>
      </c>
      <c r="J143" s="32">
        <f t="shared" si="13"/>
        <v>28.023</v>
      </c>
      <c r="K143" s="32">
        <f t="shared" si="13"/>
        <v>17.07</v>
      </c>
      <c r="L143" s="32">
        <f t="shared" si="13"/>
        <v>10.893</v>
      </c>
      <c r="M143" s="32">
        <f t="shared" si="13"/>
        <v>5.214</v>
      </c>
      <c r="N143" s="32">
        <f t="shared" si="13"/>
        <v>2.696</v>
      </c>
      <c r="O143" s="32">
        <f t="shared" si="13"/>
        <v>1.411</v>
      </c>
      <c r="P143" s="32">
        <f t="shared" si="13"/>
        <v>1.051</v>
      </c>
      <c r="Q143" s="32">
        <f t="shared" si="13"/>
        <v>1.077</v>
      </c>
    </row>
    <row r="147" spans="1:18" ht="12.75">
      <c r="A147" s="58">
        <v>2009</v>
      </c>
      <c r="B147" s="87" t="s">
        <v>157</v>
      </c>
      <c r="C147" s="90" t="s">
        <v>110</v>
      </c>
      <c r="D147" s="90" t="s">
        <v>111</v>
      </c>
      <c r="E147" s="87" t="s">
        <v>158</v>
      </c>
      <c r="F147" s="87" t="s">
        <v>159</v>
      </c>
      <c r="G147" s="87" t="s">
        <v>160</v>
      </c>
      <c r="H147" s="87" t="s">
        <v>161</v>
      </c>
      <c r="I147" s="87" t="s">
        <v>162</v>
      </c>
      <c r="J147" s="87" t="s">
        <v>163</v>
      </c>
      <c r="K147" s="87" t="s">
        <v>164</v>
      </c>
      <c r="L147" s="87" t="s">
        <v>165</v>
      </c>
      <c r="M147" s="87" t="s">
        <v>166</v>
      </c>
      <c r="N147" s="87" t="s">
        <v>167</v>
      </c>
      <c r="O147" s="87" t="s">
        <v>168</v>
      </c>
      <c r="P147" s="87" t="s">
        <v>169</v>
      </c>
      <c r="Q147" s="87" t="s">
        <v>113</v>
      </c>
      <c r="R147" s="60"/>
    </row>
    <row r="148" spans="1:18" ht="12.75">
      <c r="A148" s="51" t="s">
        <v>282</v>
      </c>
      <c r="B148" s="100">
        <v>38864</v>
      </c>
      <c r="C148" s="100">
        <v>40483</v>
      </c>
      <c r="D148" s="100">
        <v>35450</v>
      </c>
      <c r="E148" s="100">
        <v>31951</v>
      </c>
      <c r="F148" s="100">
        <v>130636</v>
      </c>
      <c r="G148" s="100">
        <v>284086</v>
      </c>
      <c r="H148" s="100">
        <v>288695</v>
      </c>
      <c r="I148" s="100">
        <v>221735</v>
      </c>
      <c r="J148" s="100">
        <v>135932</v>
      </c>
      <c r="K148" s="100">
        <v>80193</v>
      </c>
      <c r="L148" s="100">
        <v>47270</v>
      </c>
      <c r="M148" s="100">
        <v>20868</v>
      </c>
      <c r="N148" s="100">
        <v>7340</v>
      </c>
      <c r="O148" s="100">
        <v>2683</v>
      </c>
      <c r="P148" s="100">
        <v>1640</v>
      </c>
      <c r="Q148" s="100">
        <v>1914</v>
      </c>
      <c r="R148" s="60"/>
    </row>
    <row r="149" spans="1:18" ht="12.75">
      <c r="A149" s="51" t="s">
        <v>283</v>
      </c>
      <c r="B149" s="100">
        <v>32159</v>
      </c>
      <c r="C149" s="100">
        <v>32717</v>
      </c>
      <c r="D149" s="100">
        <v>28166</v>
      </c>
      <c r="E149" s="100">
        <v>24813</v>
      </c>
      <c r="F149" s="100">
        <v>49425</v>
      </c>
      <c r="G149" s="100">
        <v>61851</v>
      </c>
      <c r="H149" s="100">
        <v>58138</v>
      </c>
      <c r="I149" s="100">
        <v>43292</v>
      </c>
      <c r="J149" s="100">
        <v>29369</v>
      </c>
      <c r="K149" s="100">
        <v>17891</v>
      </c>
      <c r="L149" s="100">
        <v>11417</v>
      </c>
      <c r="M149" s="100">
        <v>5466</v>
      </c>
      <c r="N149" s="100">
        <v>2826</v>
      </c>
      <c r="O149" s="100">
        <v>1479</v>
      </c>
      <c r="P149" s="100">
        <v>1102</v>
      </c>
      <c r="Q149" s="100">
        <v>1127</v>
      </c>
      <c r="R149" s="60"/>
    </row>
    <row r="150" spans="1:18" ht="12.75">
      <c r="A150" s="6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60"/>
    </row>
    <row r="151" spans="1:18" ht="12.75" hidden="1">
      <c r="A151" s="6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60"/>
    </row>
    <row r="152" spans="1:18" ht="12.75">
      <c r="A152" s="58">
        <v>2009</v>
      </c>
      <c r="B152" s="87" t="s">
        <v>157</v>
      </c>
      <c r="C152" s="90" t="s">
        <v>110</v>
      </c>
      <c r="D152" s="90" t="s">
        <v>111</v>
      </c>
      <c r="E152" s="87" t="s">
        <v>158</v>
      </c>
      <c r="F152" s="87" t="s">
        <v>159</v>
      </c>
      <c r="G152" s="87" t="s">
        <v>160</v>
      </c>
      <c r="H152" s="87" t="s">
        <v>161</v>
      </c>
      <c r="I152" s="87" t="s">
        <v>162</v>
      </c>
      <c r="J152" s="87" t="s">
        <v>163</v>
      </c>
      <c r="K152" s="87" t="s">
        <v>164</v>
      </c>
      <c r="L152" s="87" t="s">
        <v>165</v>
      </c>
      <c r="M152" s="87" t="s">
        <v>166</v>
      </c>
      <c r="N152" s="87" t="s">
        <v>167</v>
      </c>
      <c r="O152" s="87" t="s">
        <v>168</v>
      </c>
      <c r="P152" s="87" t="s">
        <v>169</v>
      </c>
      <c r="Q152" s="87" t="s">
        <v>113</v>
      </c>
      <c r="R152" s="60"/>
    </row>
    <row r="153" spans="1:17" ht="12.75">
      <c r="A153" s="51" t="s">
        <v>282</v>
      </c>
      <c r="B153" s="32">
        <f>B148/(-1000)</f>
        <v>-38.864</v>
      </c>
      <c r="C153" s="32">
        <f aca="true" t="shared" si="14" ref="C153:Q153">C148/(-1000)</f>
        <v>-40.483</v>
      </c>
      <c r="D153" s="32">
        <f t="shared" si="14"/>
        <v>-35.45</v>
      </c>
      <c r="E153" s="32">
        <f t="shared" si="14"/>
        <v>-31.951</v>
      </c>
      <c r="F153" s="32">
        <f t="shared" si="14"/>
        <v>-130.636</v>
      </c>
      <c r="G153" s="32">
        <f t="shared" si="14"/>
        <v>-284.086</v>
      </c>
      <c r="H153" s="32">
        <f t="shared" si="14"/>
        <v>-288.695</v>
      </c>
      <c r="I153" s="32">
        <f t="shared" si="14"/>
        <v>-221.735</v>
      </c>
      <c r="J153" s="32">
        <f t="shared" si="14"/>
        <v>-135.932</v>
      </c>
      <c r="K153" s="32">
        <f t="shared" si="14"/>
        <v>-80.193</v>
      </c>
      <c r="L153" s="32">
        <f t="shared" si="14"/>
        <v>-47.27</v>
      </c>
      <c r="M153" s="32">
        <f t="shared" si="14"/>
        <v>-20.868</v>
      </c>
      <c r="N153" s="32">
        <f t="shared" si="14"/>
        <v>-7.34</v>
      </c>
      <c r="O153" s="32">
        <f t="shared" si="14"/>
        <v>-2.683</v>
      </c>
      <c r="P153" s="32">
        <f t="shared" si="14"/>
        <v>-1.64</v>
      </c>
      <c r="Q153" s="32">
        <f t="shared" si="14"/>
        <v>-1.914</v>
      </c>
    </row>
    <row r="154" spans="1:17" ht="12.75">
      <c r="A154" s="51" t="s">
        <v>283</v>
      </c>
      <c r="B154" s="32">
        <f>B149/(1000)</f>
        <v>32.159</v>
      </c>
      <c r="C154" s="32">
        <f aca="true" t="shared" si="15" ref="C154:Q154">C149/(1000)</f>
        <v>32.717</v>
      </c>
      <c r="D154" s="32">
        <f t="shared" si="15"/>
        <v>28.166</v>
      </c>
      <c r="E154" s="32">
        <f t="shared" si="15"/>
        <v>24.813</v>
      </c>
      <c r="F154" s="32">
        <f t="shared" si="15"/>
        <v>49.425</v>
      </c>
      <c r="G154" s="32">
        <f t="shared" si="15"/>
        <v>61.851</v>
      </c>
      <c r="H154" s="32">
        <f t="shared" si="15"/>
        <v>58.138</v>
      </c>
      <c r="I154" s="32">
        <f t="shared" si="15"/>
        <v>43.292</v>
      </c>
      <c r="J154" s="32">
        <f t="shared" si="15"/>
        <v>29.369</v>
      </c>
      <c r="K154" s="32">
        <f t="shared" si="15"/>
        <v>17.891</v>
      </c>
      <c r="L154" s="32">
        <f t="shared" si="15"/>
        <v>11.417</v>
      </c>
      <c r="M154" s="32">
        <f t="shared" si="15"/>
        <v>5.466</v>
      </c>
      <c r="N154" s="32">
        <f t="shared" si="15"/>
        <v>2.826</v>
      </c>
      <c r="O154" s="32">
        <f t="shared" si="15"/>
        <v>1.479</v>
      </c>
      <c r="P154" s="32">
        <f t="shared" si="15"/>
        <v>1.102</v>
      </c>
      <c r="Q154" s="32">
        <f t="shared" si="15"/>
        <v>1.127</v>
      </c>
    </row>
    <row r="161" spans="21:24" ht="12.75">
      <c r="U161" s="32">
        <v>1993</v>
      </c>
      <c r="V161" s="32">
        <v>2000</v>
      </c>
      <c r="W161" s="32">
        <v>2005</v>
      </c>
      <c r="X161" s="9" t="s">
        <v>96</v>
      </c>
    </row>
    <row r="162" spans="20:23" ht="51">
      <c r="T162" s="91" t="s">
        <v>130</v>
      </c>
      <c r="U162" s="32">
        <v>98520</v>
      </c>
      <c r="V162" s="32">
        <v>151386</v>
      </c>
      <c r="W162" s="32">
        <v>203140</v>
      </c>
    </row>
    <row r="163" spans="20:23" ht="38.25">
      <c r="T163" s="91" t="s">
        <v>201</v>
      </c>
      <c r="U163" s="32">
        <v>449158</v>
      </c>
      <c r="V163" s="32">
        <v>662929</v>
      </c>
      <c r="W163" s="32">
        <v>844720</v>
      </c>
    </row>
  </sheetData>
  <sheetProtection/>
  <mergeCells count="1">
    <mergeCell ref="C118:H119"/>
  </mergeCells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&amp;C&amp;F</oddHeader>
    <oddFooter>&amp;CPage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C24" sqref="C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Y14"/>
  <sheetViews>
    <sheetView rightToLeft="1" view="pageBreakPreview" zoomScaleSheetLayoutView="100" zoomScalePageLayoutView="0" workbookViewId="0" topLeftCell="A7">
      <selection activeCell="D18" sqref="D18"/>
    </sheetView>
  </sheetViews>
  <sheetFormatPr defaultColWidth="9.140625" defaultRowHeight="12.75"/>
  <cols>
    <col min="1" max="1" width="41.421875" style="74" customWidth="1"/>
    <col min="2" max="4" width="17.7109375" style="74" customWidth="1"/>
    <col min="5" max="5" width="41.00390625" style="74" customWidth="1"/>
    <col min="6" max="25" width="9.140625" style="74" customWidth="1"/>
    <col min="26" max="16384" width="9.140625" style="21" customWidth="1"/>
  </cols>
  <sheetData>
    <row r="1" ht="48.75" customHeight="1"/>
    <row r="2" spans="1:7" ht="16.5">
      <c r="A2" s="568" t="s">
        <v>344</v>
      </c>
      <c r="B2" s="568"/>
      <c r="C2" s="568"/>
      <c r="D2" s="568"/>
      <c r="E2" s="568"/>
      <c r="F2" s="75"/>
      <c r="G2" s="75"/>
    </row>
    <row r="3" spans="1:7" ht="16.5">
      <c r="A3" s="568" t="s">
        <v>345</v>
      </c>
      <c r="B3" s="568"/>
      <c r="C3" s="568"/>
      <c r="D3" s="568"/>
      <c r="E3" s="568"/>
      <c r="F3" s="76"/>
      <c r="G3" s="76"/>
    </row>
    <row r="4" spans="1:7" ht="18.75" customHeight="1">
      <c r="A4" s="570" t="s">
        <v>379</v>
      </c>
      <c r="B4" s="570"/>
      <c r="C4" s="570"/>
      <c r="D4" s="568"/>
      <c r="E4" s="568"/>
      <c r="F4" s="77"/>
      <c r="G4" s="77"/>
    </row>
    <row r="5" spans="6:7" ht="39.75" customHeight="1">
      <c r="F5" s="77"/>
      <c r="G5" s="77"/>
    </row>
    <row r="6" spans="1:7" ht="20.25" customHeight="1">
      <c r="A6" s="159" t="s">
        <v>296</v>
      </c>
      <c r="B6" s="159"/>
      <c r="C6" s="159"/>
      <c r="F6" s="77"/>
      <c r="G6" s="77"/>
    </row>
    <row r="7" spans="1:25" s="22" customFormat="1" ht="39.75" customHeight="1">
      <c r="A7" s="166" t="s">
        <v>191</v>
      </c>
      <c r="B7" s="301">
        <v>2011</v>
      </c>
      <c r="C7" s="302">
        <v>2012</v>
      </c>
      <c r="D7" s="302">
        <v>2013</v>
      </c>
      <c r="E7" s="167" t="s">
        <v>214</v>
      </c>
      <c r="F7" s="135"/>
      <c r="G7" s="135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7" ht="37.5" customHeight="1">
      <c r="A8" s="258" t="s">
        <v>342</v>
      </c>
      <c r="B8" s="298">
        <v>2003170</v>
      </c>
      <c r="C8" s="296">
        <v>2105875</v>
      </c>
      <c r="D8" s="296">
        <v>2213845</v>
      </c>
      <c r="E8" s="259" t="s">
        <v>216</v>
      </c>
      <c r="F8" s="77"/>
      <c r="G8" s="77"/>
    </row>
    <row r="9" spans="1:7" ht="37.5" customHeight="1">
      <c r="A9" s="260" t="s">
        <v>343</v>
      </c>
      <c r="B9" s="299">
        <v>1030059</v>
      </c>
      <c r="C9" s="297">
        <v>1043040</v>
      </c>
      <c r="D9" s="297">
        <v>1073375</v>
      </c>
      <c r="E9" s="261" t="s">
        <v>217</v>
      </c>
      <c r="F9" s="77"/>
      <c r="G9" s="77"/>
    </row>
    <row r="10" spans="1:7" ht="30.75" customHeight="1">
      <c r="A10" s="262" t="s">
        <v>56</v>
      </c>
      <c r="B10" s="300">
        <f>SUM(B8:B9)</f>
        <v>3033229</v>
      </c>
      <c r="C10" s="300">
        <f>SUM(C8:C9)</f>
        <v>3148915</v>
      </c>
      <c r="D10" s="300">
        <v>3287220</v>
      </c>
      <c r="E10" s="263" t="s">
        <v>4</v>
      </c>
      <c r="F10" s="77"/>
      <c r="G10" s="77"/>
    </row>
    <row r="12" spans="1:25" s="164" customFormat="1" ht="11.25">
      <c r="A12" s="160" t="s">
        <v>334</v>
      </c>
      <c r="B12" s="160"/>
      <c r="C12" s="160"/>
      <c r="D12" s="161"/>
      <c r="E12" s="162" t="s">
        <v>403</v>
      </c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</row>
    <row r="13" spans="1:25" s="164" customFormat="1" ht="35.25" customHeight="1">
      <c r="A13" s="165" t="s">
        <v>404</v>
      </c>
      <c r="B13" s="165"/>
      <c r="C13" s="165"/>
      <c r="D13" s="569" t="s">
        <v>215</v>
      </c>
      <c r="E13" s="569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</row>
    <row r="14" spans="1:5" ht="12.75">
      <c r="A14" s="136"/>
      <c r="B14" s="136"/>
      <c r="C14" s="136"/>
      <c r="E14" s="137"/>
    </row>
  </sheetData>
  <sheetProtection/>
  <mergeCells count="4">
    <mergeCell ref="A2:E2"/>
    <mergeCell ref="A3:E3"/>
    <mergeCell ref="D13:E13"/>
    <mergeCell ref="A4:E4"/>
  </mergeCells>
  <printOptions horizontalCentered="1"/>
  <pageMargins left="0.55" right="0.71" top="1.29921259842519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IS28"/>
  <sheetViews>
    <sheetView rightToLeft="1" view="pageBreakPreview" zoomScaleSheetLayoutView="100" zoomScalePageLayoutView="0" workbookViewId="0" topLeftCell="A1">
      <selection activeCell="I8" sqref="I8"/>
    </sheetView>
  </sheetViews>
  <sheetFormatPr defaultColWidth="15.7109375" defaultRowHeight="12.75"/>
  <cols>
    <col min="1" max="6" width="13.421875" style="61" customWidth="1"/>
    <col min="7" max="7" width="14.57421875" style="61" customWidth="1"/>
    <col min="8" max="8" width="15.00390625" style="61" customWidth="1"/>
    <col min="9" max="9" width="13.421875" style="61" customWidth="1"/>
    <col min="10" max="10" width="15.421875" style="61" customWidth="1"/>
    <col min="11" max="11" width="12.140625" style="61" bestFit="1" customWidth="1"/>
    <col min="12" max="12" width="10.421875" style="61" customWidth="1"/>
    <col min="13" max="13" width="12.140625" style="61" bestFit="1" customWidth="1"/>
    <col min="14" max="23" width="15.7109375" style="61" customWidth="1"/>
    <col min="24" max="16384" width="15.7109375" style="2" customWidth="1"/>
  </cols>
  <sheetData>
    <row r="1" ht="30" customHeight="1"/>
    <row r="2" spans="1:23" s="148" customFormat="1" ht="22.5" customHeight="1">
      <c r="A2" s="576" t="s">
        <v>309</v>
      </c>
      <c r="B2" s="576"/>
      <c r="C2" s="576"/>
      <c r="D2" s="576"/>
      <c r="E2" s="576"/>
      <c r="F2" s="576"/>
      <c r="G2" s="576"/>
      <c r="H2" s="576"/>
      <c r="I2" s="576"/>
      <c r="J2" s="576"/>
      <c r="K2" s="138"/>
      <c r="L2" s="138"/>
      <c r="M2" s="138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150" customFormat="1" ht="22.5" customHeight="1">
      <c r="A3" s="576" t="s">
        <v>310</v>
      </c>
      <c r="B3" s="576"/>
      <c r="C3" s="576"/>
      <c r="D3" s="576"/>
      <c r="E3" s="576"/>
      <c r="F3" s="576"/>
      <c r="G3" s="576"/>
      <c r="H3" s="576"/>
      <c r="I3" s="576"/>
      <c r="J3" s="576"/>
      <c r="K3" s="226"/>
      <c r="L3" s="226"/>
      <c r="M3" s="226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s="150" customFormat="1" ht="18.75" customHeight="1">
      <c r="A4" s="576" t="s">
        <v>386</v>
      </c>
      <c r="B4" s="576"/>
      <c r="C4" s="576"/>
      <c r="D4" s="576"/>
      <c r="E4" s="576"/>
      <c r="F4" s="576"/>
      <c r="G4" s="576"/>
      <c r="H4" s="576"/>
      <c r="I4" s="576"/>
      <c r="J4" s="576"/>
      <c r="K4" s="226"/>
      <c r="L4" s="226"/>
      <c r="M4" s="226"/>
      <c r="N4" s="138"/>
      <c r="O4" s="147"/>
      <c r="P4" s="147"/>
      <c r="Q4" s="147"/>
      <c r="R4" s="147"/>
      <c r="S4" s="147"/>
      <c r="T4" s="147"/>
      <c r="U4" s="147"/>
      <c r="V4" s="147"/>
      <c r="W4" s="147"/>
    </row>
    <row r="5" ht="17.25" customHeight="1">
      <c r="A5" s="357" t="s">
        <v>297</v>
      </c>
    </row>
    <row r="6" spans="1:23" ht="26.25" customHeight="1">
      <c r="A6" s="141" t="s">
        <v>181</v>
      </c>
      <c r="B6" s="573">
        <v>2000</v>
      </c>
      <c r="C6" s="574"/>
      <c r="D6" s="575"/>
      <c r="E6" s="573">
        <v>2005</v>
      </c>
      <c r="F6" s="574"/>
      <c r="G6" s="575"/>
      <c r="H6" s="571" t="s">
        <v>385</v>
      </c>
      <c r="I6" s="572"/>
      <c r="J6" s="572"/>
      <c r="U6" s="2"/>
      <c r="V6" s="2"/>
      <c r="W6" s="2"/>
    </row>
    <row r="7" spans="1:20" s="17" customFormat="1" ht="29.25" customHeight="1">
      <c r="A7" s="142" t="s">
        <v>126</v>
      </c>
      <c r="B7" s="154" t="s">
        <v>152</v>
      </c>
      <c r="C7" s="154" t="s">
        <v>153</v>
      </c>
      <c r="D7" s="154" t="s">
        <v>154</v>
      </c>
      <c r="E7" s="154" t="s">
        <v>152</v>
      </c>
      <c r="F7" s="154" t="s">
        <v>153</v>
      </c>
      <c r="G7" s="154" t="s">
        <v>154</v>
      </c>
      <c r="H7" s="154" t="s">
        <v>152</v>
      </c>
      <c r="I7" s="154" t="s">
        <v>153</v>
      </c>
      <c r="J7" s="155" t="s">
        <v>154</v>
      </c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s="5" customFormat="1" ht="19.5" customHeight="1">
      <c r="A8" s="363" t="s">
        <v>81</v>
      </c>
      <c r="B8" s="372">
        <v>25112</v>
      </c>
      <c r="C8" s="372">
        <v>23242</v>
      </c>
      <c r="D8" s="376">
        <v>48354</v>
      </c>
      <c r="E8" s="372">
        <v>28070</v>
      </c>
      <c r="F8" s="372">
        <v>26623</v>
      </c>
      <c r="G8" s="376">
        <v>54693</v>
      </c>
      <c r="H8" s="372">
        <v>44058</v>
      </c>
      <c r="I8" s="372">
        <v>38489</v>
      </c>
      <c r="J8" s="372">
        <f>SUM(H8:I8)</f>
        <v>82547</v>
      </c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s="5" customFormat="1" ht="19.5" customHeight="1">
      <c r="A9" s="364" t="s">
        <v>82</v>
      </c>
      <c r="B9" s="373">
        <v>28316</v>
      </c>
      <c r="C9" s="373">
        <v>25023</v>
      </c>
      <c r="D9" s="377">
        <v>53339</v>
      </c>
      <c r="E9" s="373">
        <v>29239</v>
      </c>
      <c r="F9" s="373">
        <v>27083</v>
      </c>
      <c r="G9" s="377">
        <v>56322</v>
      </c>
      <c r="H9" s="373">
        <v>46580</v>
      </c>
      <c r="I9" s="373">
        <v>38931</v>
      </c>
      <c r="J9" s="373">
        <f aca="true" t="shared" si="0" ref="J9:J24">SUM(H9:I9)</f>
        <v>85511</v>
      </c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s="5" customFormat="1" ht="19.5" customHeight="1">
      <c r="A10" s="363" t="s">
        <v>83</v>
      </c>
      <c r="B10" s="374">
        <v>26803</v>
      </c>
      <c r="C10" s="374">
        <v>23794</v>
      </c>
      <c r="D10" s="378">
        <v>50597</v>
      </c>
      <c r="E10" s="374">
        <v>25604</v>
      </c>
      <c r="F10" s="374">
        <v>23316</v>
      </c>
      <c r="G10" s="378">
        <v>48920</v>
      </c>
      <c r="H10" s="374">
        <v>46017</v>
      </c>
      <c r="I10" s="374">
        <v>39293</v>
      </c>
      <c r="J10" s="374">
        <f t="shared" si="0"/>
        <v>85310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53" s="5" customFormat="1" ht="19.5" customHeight="1">
      <c r="A11" s="364" t="s">
        <v>84</v>
      </c>
      <c r="B11" s="373">
        <v>21913</v>
      </c>
      <c r="C11" s="373">
        <v>20291</v>
      </c>
      <c r="D11" s="377">
        <v>42204</v>
      </c>
      <c r="E11" s="373">
        <v>23077</v>
      </c>
      <c r="F11" s="373">
        <v>20540</v>
      </c>
      <c r="G11" s="377">
        <v>43617</v>
      </c>
      <c r="H11" s="373">
        <v>42915</v>
      </c>
      <c r="I11" s="373">
        <v>39457</v>
      </c>
      <c r="J11" s="373">
        <f t="shared" si="0"/>
        <v>82372</v>
      </c>
      <c r="K11" s="156"/>
      <c r="L11" s="157"/>
      <c r="M11" s="157"/>
      <c r="N11" s="158"/>
      <c r="O11" s="157"/>
      <c r="P11" s="157"/>
      <c r="Q11" s="158"/>
      <c r="R11" s="157"/>
      <c r="S11" s="157"/>
      <c r="T11" s="158"/>
      <c r="U11" s="157"/>
      <c r="V11" s="157"/>
      <c r="W11" s="158"/>
      <c r="X11" s="156"/>
      <c r="Y11" s="157"/>
      <c r="Z11" s="157"/>
      <c r="AA11" s="158"/>
      <c r="AB11" s="157"/>
      <c r="AC11" s="157"/>
      <c r="AD11" s="158"/>
      <c r="AE11" s="157"/>
      <c r="AF11" s="157"/>
      <c r="AG11" s="158"/>
      <c r="AH11" s="157"/>
      <c r="AI11" s="157"/>
      <c r="AJ11" s="158"/>
      <c r="AK11" s="156"/>
      <c r="AL11" s="157"/>
      <c r="AM11" s="157"/>
      <c r="AN11" s="158"/>
      <c r="AO11" s="157"/>
      <c r="AP11" s="157"/>
      <c r="AQ11" s="158"/>
      <c r="AR11" s="157"/>
      <c r="AS11" s="157"/>
      <c r="AT11" s="158"/>
      <c r="AU11" s="157"/>
      <c r="AV11" s="157"/>
      <c r="AW11" s="158"/>
      <c r="AX11" s="156"/>
      <c r="AY11" s="157"/>
      <c r="AZ11" s="157"/>
      <c r="BA11" s="158"/>
      <c r="BB11" s="157"/>
      <c r="BC11" s="157"/>
      <c r="BD11" s="158"/>
      <c r="BE11" s="157"/>
      <c r="BF11" s="157"/>
      <c r="BG11" s="158"/>
      <c r="BH11" s="157"/>
      <c r="BI11" s="157"/>
      <c r="BJ11" s="158"/>
      <c r="BK11" s="156"/>
      <c r="BL11" s="157"/>
      <c r="BM11" s="157"/>
      <c r="BN11" s="158"/>
      <c r="BO11" s="157"/>
      <c r="BP11" s="157"/>
      <c r="BQ11" s="158"/>
      <c r="BR11" s="157"/>
      <c r="BS11" s="157"/>
      <c r="BT11" s="158"/>
      <c r="BU11" s="157"/>
      <c r="BV11" s="157"/>
      <c r="BW11" s="158"/>
      <c r="BX11" s="156"/>
      <c r="BY11" s="157"/>
      <c r="BZ11" s="157"/>
      <c r="CA11" s="158"/>
      <c r="CB11" s="157"/>
      <c r="CC11" s="157"/>
      <c r="CD11" s="158"/>
      <c r="CE11" s="157"/>
      <c r="CF11" s="157"/>
      <c r="CG11" s="158"/>
      <c r="CH11" s="157"/>
      <c r="CI11" s="157"/>
      <c r="CJ11" s="158"/>
      <c r="CK11" s="156"/>
      <c r="CL11" s="157"/>
      <c r="CM11" s="157"/>
      <c r="CN11" s="158"/>
      <c r="CO11" s="157"/>
      <c r="CP11" s="157"/>
      <c r="CQ11" s="158"/>
      <c r="CR11" s="157"/>
      <c r="CS11" s="157"/>
      <c r="CT11" s="158"/>
      <c r="CU11" s="157"/>
      <c r="CV11" s="157"/>
      <c r="CW11" s="158"/>
      <c r="CX11" s="156"/>
      <c r="CY11" s="157"/>
      <c r="CZ11" s="157"/>
      <c r="DA11" s="158"/>
      <c r="DB11" s="157"/>
      <c r="DC11" s="157"/>
      <c r="DD11" s="158"/>
      <c r="DE11" s="157"/>
      <c r="DF11" s="157"/>
      <c r="DG11" s="158"/>
      <c r="DH11" s="157"/>
      <c r="DI11" s="157"/>
      <c r="DJ11" s="158"/>
      <c r="DK11" s="156"/>
      <c r="DL11" s="157"/>
      <c r="DM11" s="157"/>
      <c r="DN11" s="158"/>
      <c r="DO11" s="157"/>
      <c r="DP11" s="157"/>
      <c r="DQ11" s="158"/>
      <c r="DR11" s="157"/>
      <c r="DS11" s="157"/>
      <c r="DT11" s="158"/>
      <c r="DU11" s="157"/>
      <c r="DV11" s="157"/>
      <c r="DW11" s="158"/>
      <c r="DX11" s="156"/>
      <c r="DY11" s="157"/>
      <c r="DZ11" s="157"/>
      <c r="EA11" s="158"/>
      <c r="EB11" s="157"/>
      <c r="EC11" s="157"/>
      <c r="ED11" s="158"/>
      <c r="EE11" s="157"/>
      <c r="EF11" s="157"/>
      <c r="EG11" s="158"/>
      <c r="EH11" s="157"/>
      <c r="EI11" s="157"/>
      <c r="EJ11" s="158"/>
      <c r="EK11" s="156"/>
      <c r="EL11" s="157"/>
      <c r="EM11" s="157"/>
      <c r="EN11" s="158"/>
      <c r="EO11" s="157"/>
      <c r="EP11" s="157"/>
      <c r="EQ11" s="158"/>
      <c r="ER11" s="157"/>
      <c r="ES11" s="157"/>
      <c r="ET11" s="158"/>
      <c r="EU11" s="157"/>
      <c r="EV11" s="157"/>
      <c r="EW11" s="158"/>
      <c r="EX11" s="156"/>
      <c r="EY11" s="157"/>
      <c r="EZ11" s="157"/>
      <c r="FA11" s="158"/>
      <c r="FB11" s="157"/>
      <c r="FC11" s="157"/>
      <c r="FD11" s="158"/>
      <c r="FE11" s="157"/>
      <c r="FF11" s="157"/>
      <c r="FG11" s="158"/>
      <c r="FH11" s="157"/>
      <c r="FI11" s="157"/>
      <c r="FJ11" s="158"/>
      <c r="FK11" s="156"/>
      <c r="FL11" s="157"/>
      <c r="FM11" s="157"/>
      <c r="FN11" s="158"/>
      <c r="FO11" s="157"/>
      <c r="FP11" s="157"/>
      <c r="FQ11" s="158"/>
      <c r="FR11" s="157"/>
      <c r="FS11" s="157"/>
      <c r="FT11" s="158"/>
      <c r="FU11" s="157"/>
      <c r="FV11" s="157"/>
      <c r="FW11" s="158"/>
      <c r="FX11" s="156"/>
      <c r="FY11" s="157"/>
      <c r="FZ11" s="157"/>
      <c r="GA11" s="158"/>
      <c r="GB11" s="157"/>
      <c r="GC11" s="157"/>
      <c r="GD11" s="158"/>
      <c r="GE11" s="157"/>
      <c r="GF11" s="157"/>
      <c r="GG11" s="158"/>
      <c r="GH11" s="157"/>
      <c r="GI11" s="157"/>
      <c r="GJ11" s="158"/>
      <c r="GK11" s="156"/>
      <c r="GL11" s="157"/>
      <c r="GM11" s="157"/>
      <c r="GN11" s="158"/>
      <c r="GO11" s="157"/>
      <c r="GP11" s="157"/>
      <c r="GQ11" s="158"/>
      <c r="GR11" s="157"/>
      <c r="GS11" s="157"/>
      <c r="GT11" s="158"/>
      <c r="GU11" s="157"/>
      <c r="GV11" s="157"/>
      <c r="GW11" s="158"/>
      <c r="GX11" s="156"/>
      <c r="GY11" s="157"/>
      <c r="GZ11" s="157"/>
      <c r="HA11" s="158"/>
      <c r="HB11" s="157"/>
      <c r="HC11" s="157"/>
      <c r="HD11" s="158"/>
      <c r="HE11" s="157"/>
      <c r="HF11" s="157"/>
      <c r="HG11" s="158"/>
      <c r="HH11" s="157"/>
      <c r="HI11" s="157"/>
      <c r="HJ11" s="158"/>
      <c r="HK11" s="156"/>
      <c r="HL11" s="157"/>
      <c r="HM11" s="157"/>
      <c r="HN11" s="158"/>
      <c r="HO11" s="157"/>
      <c r="HP11" s="157"/>
      <c r="HQ11" s="158"/>
      <c r="HR11" s="157"/>
      <c r="HS11" s="157"/>
      <c r="HT11" s="158"/>
      <c r="HU11" s="157"/>
      <c r="HV11" s="157"/>
      <c r="HW11" s="158"/>
      <c r="HX11" s="156"/>
      <c r="HY11" s="157"/>
      <c r="HZ11" s="157"/>
      <c r="IA11" s="158"/>
      <c r="IB11" s="157"/>
      <c r="IC11" s="157"/>
      <c r="ID11" s="158"/>
      <c r="IE11" s="157"/>
      <c r="IF11" s="157"/>
      <c r="IG11" s="158"/>
      <c r="IH11" s="157"/>
      <c r="II11" s="157"/>
      <c r="IJ11" s="158"/>
      <c r="IK11" s="156"/>
      <c r="IL11" s="157"/>
      <c r="IM11" s="157"/>
      <c r="IN11" s="158"/>
      <c r="IO11" s="157"/>
      <c r="IP11" s="157"/>
      <c r="IQ11" s="158"/>
      <c r="IR11" s="157"/>
      <c r="IS11" s="157"/>
    </row>
    <row r="12" spans="1:20" s="5" customFormat="1" ht="19.5" customHeight="1">
      <c r="A12" s="363" t="s">
        <v>85</v>
      </c>
      <c r="B12" s="374">
        <v>47243</v>
      </c>
      <c r="C12" s="374">
        <v>23683</v>
      </c>
      <c r="D12" s="378">
        <v>70926</v>
      </c>
      <c r="E12" s="374">
        <v>94354</v>
      </c>
      <c r="F12" s="374">
        <v>40914</v>
      </c>
      <c r="G12" s="378">
        <v>135268</v>
      </c>
      <c r="H12" s="374">
        <v>160291</v>
      </c>
      <c r="I12" s="374">
        <v>65536</v>
      </c>
      <c r="J12" s="374">
        <f t="shared" si="0"/>
        <v>225827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s="5" customFormat="1" ht="19.5" customHeight="1">
      <c r="A13" s="364" t="s">
        <v>86</v>
      </c>
      <c r="B13" s="373">
        <v>102706</v>
      </c>
      <c r="C13" s="373">
        <v>33916</v>
      </c>
      <c r="D13" s="377">
        <v>136622</v>
      </c>
      <c r="E13" s="373">
        <v>205183</v>
      </c>
      <c r="F13" s="373">
        <v>51201</v>
      </c>
      <c r="G13" s="377">
        <v>256384</v>
      </c>
      <c r="H13" s="373">
        <v>348152</v>
      </c>
      <c r="I13" s="373">
        <v>83140</v>
      </c>
      <c r="J13" s="373">
        <f t="shared" si="0"/>
        <v>431292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0" s="5" customFormat="1" ht="19.5" customHeight="1">
      <c r="A14" s="363" t="s">
        <v>87</v>
      </c>
      <c r="B14" s="374">
        <v>106880</v>
      </c>
      <c r="C14" s="374">
        <v>32226</v>
      </c>
      <c r="D14" s="378">
        <v>139106</v>
      </c>
      <c r="E14" s="374">
        <v>208510</v>
      </c>
      <c r="F14" s="374">
        <v>48128</v>
      </c>
      <c r="G14" s="378">
        <v>256638</v>
      </c>
      <c r="H14" s="374">
        <v>353911</v>
      </c>
      <c r="I14" s="374">
        <v>79013</v>
      </c>
      <c r="J14" s="374">
        <f t="shared" si="0"/>
        <v>432924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s="5" customFormat="1" ht="19.5" customHeight="1">
      <c r="A15" s="364" t="s">
        <v>88</v>
      </c>
      <c r="B15" s="373">
        <v>98759</v>
      </c>
      <c r="C15" s="373">
        <v>27731</v>
      </c>
      <c r="D15" s="377">
        <v>126490</v>
      </c>
      <c r="E15" s="373">
        <v>160150</v>
      </c>
      <c r="F15" s="373">
        <v>35837</v>
      </c>
      <c r="G15" s="377">
        <v>195987</v>
      </c>
      <c r="H15" s="373">
        <v>271834</v>
      </c>
      <c r="I15" s="373">
        <v>58237</v>
      </c>
      <c r="J15" s="373">
        <f t="shared" si="0"/>
        <v>330071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0" s="5" customFormat="1" ht="19.5" customHeight="1">
      <c r="A16" s="363" t="s">
        <v>89</v>
      </c>
      <c r="B16" s="374">
        <v>69626</v>
      </c>
      <c r="C16" s="374">
        <v>17096</v>
      </c>
      <c r="D16" s="378">
        <v>86722</v>
      </c>
      <c r="E16" s="374">
        <v>98178</v>
      </c>
      <c r="F16" s="374">
        <v>24312</v>
      </c>
      <c r="G16" s="378">
        <v>122490</v>
      </c>
      <c r="H16" s="374">
        <v>166485</v>
      </c>
      <c r="I16" s="374">
        <v>39539</v>
      </c>
      <c r="J16" s="374">
        <f t="shared" si="0"/>
        <v>206024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s="5" customFormat="1" ht="19.5" customHeight="1">
      <c r="A17" s="364" t="s">
        <v>90</v>
      </c>
      <c r="B17" s="373">
        <v>45754</v>
      </c>
      <c r="C17" s="373">
        <v>11211</v>
      </c>
      <c r="D17" s="377">
        <v>56965</v>
      </c>
      <c r="E17" s="373">
        <v>57920</v>
      </c>
      <c r="F17" s="373">
        <v>14810</v>
      </c>
      <c r="G17" s="377">
        <v>72730</v>
      </c>
      <c r="H17" s="373">
        <v>98203</v>
      </c>
      <c r="I17" s="373">
        <v>23985</v>
      </c>
      <c r="J17" s="373">
        <f t="shared" si="0"/>
        <v>122188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s="5" customFormat="1" ht="19.5" customHeight="1">
      <c r="A18" s="363" t="s">
        <v>91</v>
      </c>
      <c r="B18" s="374">
        <v>23083</v>
      </c>
      <c r="C18" s="374">
        <v>5944</v>
      </c>
      <c r="D18" s="378">
        <v>29027</v>
      </c>
      <c r="E18" s="374">
        <v>34141</v>
      </c>
      <c r="F18" s="374">
        <v>9451</v>
      </c>
      <c r="G18" s="378">
        <v>43592</v>
      </c>
      <c r="H18" s="374">
        <v>57900</v>
      </c>
      <c r="I18" s="374">
        <v>15241</v>
      </c>
      <c r="J18" s="374">
        <f t="shared" si="0"/>
        <v>73141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s="5" customFormat="1" ht="19.5" customHeight="1">
      <c r="A19" s="364" t="s">
        <v>92</v>
      </c>
      <c r="B19" s="373">
        <v>8527</v>
      </c>
      <c r="C19" s="373">
        <v>2711</v>
      </c>
      <c r="D19" s="377">
        <v>11238</v>
      </c>
      <c r="E19" s="373">
        <v>15072</v>
      </c>
      <c r="F19" s="373">
        <v>4524</v>
      </c>
      <c r="G19" s="377">
        <v>19596</v>
      </c>
      <c r="H19" s="373">
        <v>25321</v>
      </c>
      <c r="I19" s="373">
        <v>7227</v>
      </c>
      <c r="J19" s="373">
        <f t="shared" si="0"/>
        <v>32548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s="5" customFormat="1" ht="19.5" customHeight="1">
      <c r="A20" s="363" t="s">
        <v>93</v>
      </c>
      <c r="B20" s="374">
        <v>3717</v>
      </c>
      <c r="C20" s="374">
        <v>1456</v>
      </c>
      <c r="D20" s="378">
        <v>5173</v>
      </c>
      <c r="E20" s="374">
        <v>5301</v>
      </c>
      <c r="F20" s="374">
        <v>2339</v>
      </c>
      <c r="G20" s="378">
        <v>7640</v>
      </c>
      <c r="H20" s="374">
        <v>8494</v>
      </c>
      <c r="I20" s="374">
        <v>3557</v>
      </c>
      <c r="J20" s="374">
        <f t="shared" si="0"/>
        <v>12051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1:20" s="5" customFormat="1" ht="19.5" customHeight="1">
      <c r="A21" s="364" t="s">
        <v>94</v>
      </c>
      <c r="B21" s="373">
        <v>1784</v>
      </c>
      <c r="C21" s="373">
        <v>1001</v>
      </c>
      <c r="D21" s="377">
        <v>2785</v>
      </c>
      <c r="E21" s="373">
        <v>1938</v>
      </c>
      <c r="F21" s="373">
        <v>1224</v>
      </c>
      <c r="G21" s="377">
        <v>3162</v>
      </c>
      <c r="H21" s="373">
        <v>3155</v>
      </c>
      <c r="I21" s="373">
        <v>2023</v>
      </c>
      <c r="J21" s="373">
        <f t="shared" si="0"/>
        <v>5178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1:20" s="5" customFormat="1" ht="19.5" customHeight="1">
      <c r="A22" s="363" t="s">
        <v>95</v>
      </c>
      <c r="B22" s="374">
        <v>829</v>
      </c>
      <c r="C22" s="374">
        <v>648</v>
      </c>
      <c r="D22" s="378">
        <v>1477</v>
      </c>
      <c r="E22" s="374">
        <v>1184</v>
      </c>
      <c r="F22" s="374">
        <v>912</v>
      </c>
      <c r="G22" s="378">
        <v>2096</v>
      </c>
      <c r="H22" s="374">
        <v>1840</v>
      </c>
      <c r="I22" s="374">
        <v>1407</v>
      </c>
      <c r="J22" s="374">
        <f t="shared" si="0"/>
        <v>3247</v>
      </c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s="5" customFormat="1" ht="19.5" customHeight="1">
      <c r="A23" s="364" t="s">
        <v>115</v>
      </c>
      <c r="B23" s="373">
        <v>747</v>
      </c>
      <c r="C23" s="373">
        <v>615</v>
      </c>
      <c r="D23" s="377">
        <v>1362</v>
      </c>
      <c r="E23" s="373">
        <v>1384</v>
      </c>
      <c r="F23" s="373">
        <v>934</v>
      </c>
      <c r="G23" s="377">
        <v>2318</v>
      </c>
      <c r="H23" s="373">
        <v>2174</v>
      </c>
      <c r="I23" s="373">
        <v>1440</v>
      </c>
      <c r="J23" s="373">
        <f t="shared" si="0"/>
        <v>3614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1:20" s="5" customFormat="1" ht="17.25" customHeight="1">
      <c r="A24" s="365" t="s">
        <v>387</v>
      </c>
      <c r="B24" s="375">
        <v>611799</v>
      </c>
      <c r="C24" s="375">
        <v>250588</v>
      </c>
      <c r="D24" s="375">
        <v>862387</v>
      </c>
      <c r="E24" s="375">
        <f>SUM(E8:E23)</f>
        <v>989305</v>
      </c>
      <c r="F24" s="375">
        <f>SUM(F8:F23)</f>
        <v>332148</v>
      </c>
      <c r="G24" s="375">
        <v>1321453</v>
      </c>
      <c r="H24" s="375">
        <f>SUM(H8:H23)</f>
        <v>1677330</v>
      </c>
      <c r="I24" s="375">
        <f>SUM(I8:I23)</f>
        <v>536515</v>
      </c>
      <c r="J24" s="375">
        <f t="shared" si="0"/>
        <v>2213845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1:23" s="241" customFormat="1" ht="15" customHeight="1">
      <c r="A25" s="366" t="s">
        <v>156</v>
      </c>
      <c r="B25" s="367"/>
      <c r="C25" s="367"/>
      <c r="D25" s="367"/>
      <c r="E25" s="367"/>
      <c r="F25" s="367"/>
      <c r="G25" s="367"/>
      <c r="H25" s="367"/>
      <c r="I25" s="367"/>
      <c r="J25" s="240" t="s">
        <v>405</v>
      </c>
      <c r="K25" s="367"/>
      <c r="L25" s="367"/>
      <c r="N25" s="369"/>
      <c r="O25" s="369"/>
      <c r="P25" s="369"/>
      <c r="Q25" s="369"/>
      <c r="R25" s="369"/>
      <c r="S25" s="369"/>
      <c r="T25" s="369"/>
      <c r="U25" s="369"/>
      <c r="V25" s="369"/>
      <c r="W25" s="369"/>
    </row>
    <row r="26" spans="1:23" s="241" customFormat="1" ht="15" customHeight="1">
      <c r="A26" s="367" t="s">
        <v>134</v>
      </c>
      <c r="B26" s="367"/>
      <c r="C26" s="367"/>
      <c r="D26" s="367"/>
      <c r="E26" s="367"/>
      <c r="F26" s="367"/>
      <c r="G26" s="367"/>
      <c r="H26" s="367"/>
      <c r="J26" s="370" t="s">
        <v>179</v>
      </c>
      <c r="K26" s="370"/>
      <c r="L26" s="370"/>
      <c r="M26" s="370"/>
      <c r="N26" s="371"/>
      <c r="O26" s="371"/>
      <c r="P26" s="371"/>
      <c r="Q26" s="371"/>
      <c r="R26" s="371"/>
      <c r="S26" s="371"/>
      <c r="T26" s="371"/>
      <c r="U26" s="369"/>
      <c r="V26" s="369"/>
      <c r="W26" s="369"/>
    </row>
    <row r="27" spans="2:13" ht="12.7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4" ht="12.75">
      <c r="B28" s="68"/>
      <c r="C28" s="68"/>
      <c r="D28" s="68"/>
    </row>
  </sheetData>
  <sheetProtection/>
  <mergeCells count="6">
    <mergeCell ref="H6:J6"/>
    <mergeCell ref="B6:D6"/>
    <mergeCell ref="E6:G6"/>
    <mergeCell ref="A3:J3"/>
    <mergeCell ref="A4:J4"/>
    <mergeCell ref="A2:J2"/>
  </mergeCells>
  <printOptions horizontalCentered="1"/>
  <pageMargins left="0.44" right="0.32" top="0.5" bottom="0.5" header="0" footer="0.25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W2"/>
  <sheetViews>
    <sheetView rightToLeft="1" view="pageBreakPreview" zoomScaleSheetLayoutView="100" zoomScalePageLayoutView="0" workbookViewId="0" topLeftCell="B1">
      <selection activeCell="F2" sqref="F2"/>
    </sheetView>
  </sheetViews>
  <sheetFormatPr defaultColWidth="20.7109375" defaultRowHeight="49.5" customHeight="1"/>
  <cols>
    <col min="1" max="1" width="2.7109375" style="24" customWidth="1"/>
    <col min="2" max="2" width="65.7109375" style="24" customWidth="1"/>
    <col min="3" max="3" width="2.7109375" style="24" customWidth="1"/>
    <col min="4" max="4" width="65.7109375" style="24" customWidth="1"/>
    <col min="5" max="5" width="2.7109375" style="24" customWidth="1"/>
    <col min="6" max="23" width="20.7109375" style="24" customWidth="1"/>
  </cols>
  <sheetData>
    <row r="1" spans="1:23" s="16" customFormat="1" ht="99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6" customFormat="1" ht="199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ht="199.5" customHeight="1"/>
    <row r="4" ht="30" customHeight="1"/>
    <row r="5" ht="199.5" customHeight="1"/>
    <row r="6" ht="199.5" customHeight="1"/>
    <row r="7" ht="199.5" customHeight="1"/>
    <row r="8" ht="199.5" customHeight="1"/>
    <row r="9" ht="199.5" customHeight="1"/>
  </sheetData>
  <sheetProtection/>
  <printOptions horizontalCentered="1" verticalCentered="1"/>
  <pageMargins left="0.25" right="0.25" top="0.5" bottom="0.5" header="0.25" footer="0.25"/>
  <pageSetup horizontalDpi="300" verticalDpi="300" orientation="landscape" paperSize="9" r:id="rId2"/>
  <headerFooter alignWithMargins="0">
    <oddHeader>&amp;R&amp;"WinSoft Pro,غامق"شكــل ( 01 - 01 ) Figure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Q21"/>
  <sheetViews>
    <sheetView rightToLeft="1" view="pageBreakPreview" zoomScale="130" zoomScaleNormal="75" zoomScaleSheetLayoutView="130" zoomScalePageLayoutView="0" workbookViewId="0" topLeftCell="A13">
      <selection activeCell="B16" sqref="B16"/>
    </sheetView>
  </sheetViews>
  <sheetFormatPr defaultColWidth="9.140625" defaultRowHeight="12.75"/>
  <cols>
    <col min="1" max="1" width="31.57421875" style="61" customWidth="1"/>
    <col min="2" max="4" width="25.57421875" style="61" customWidth="1"/>
    <col min="5" max="5" width="30.57421875" style="61" customWidth="1"/>
    <col min="6" max="6" width="9.140625" style="61" customWidth="1"/>
    <col min="7" max="9" width="7.8515625" style="61" customWidth="1"/>
    <col min="10" max="17" width="9.140625" style="61" customWidth="1"/>
    <col min="18" max="16384" width="9.140625" style="2" customWidth="1"/>
  </cols>
  <sheetData>
    <row r="1" spans="1:17" s="148" customFormat="1" ht="16.5">
      <c r="A1" s="576" t="s">
        <v>390</v>
      </c>
      <c r="B1" s="576"/>
      <c r="C1" s="576"/>
      <c r="D1" s="576"/>
      <c r="E1" s="576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s="150" customFormat="1" ht="18.75" customHeight="1">
      <c r="A2" s="576" t="s">
        <v>391</v>
      </c>
      <c r="B2" s="576"/>
      <c r="C2" s="576"/>
      <c r="D2" s="576"/>
      <c r="E2" s="576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s="150" customFormat="1" ht="16.5">
      <c r="A3" s="577" t="s">
        <v>394</v>
      </c>
      <c r="B3" s="576"/>
      <c r="C3" s="576"/>
      <c r="D3" s="576"/>
      <c r="E3" s="576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5" spans="1:7" ht="25.5" customHeight="1">
      <c r="A5" s="357" t="s">
        <v>236</v>
      </c>
      <c r="G5" s="69"/>
    </row>
    <row r="6" spans="1:6" ht="31.5" customHeight="1">
      <c r="A6" s="449" t="s">
        <v>389</v>
      </c>
      <c r="B6" s="349">
        <v>2011</v>
      </c>
      <c r="C6" s="349">
        <v>2012</v>
      </c>
      <c r="D6" s="349">
        <v>2013</v>
      </c>
      <c r="E6" s="450" t="s">
        <v>13</v>
      </c>
      <c r="F6" s="448"/>
    </row>
    <row r="7" spans="1:17" s="5" customFormat="1" ht="30" customHeight="1">
      <c r="A7" s="69" t="s">
        <v>66</v>
      </c>
      <c r="B7" s="451"/>
      <c r="C7" s="451"/>
      <c r="D7" s="451"/>
      <c r="E7" s="108" t="s">
        <v>5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s="5" customFormat="1" ht="30" customHeight="1">
      <c r="A8" s="171" t="s">
        <v>64</v>
      </c>
      <c r="B8" s="452">
        <v>309093</v>
      </c>
      <c r="C8" s="452">
        <v>332515</v>
      </c>
      <c r="D8" s="452">
        <v>357773</v>
      </c>
      <c r="E8" s="172" t="s">
        <v>36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s="5" customFormat="1" ht="30" customHeight="1">
      <c r="A9" s="114" t="s">
        <v>6</v>
      </c>
      <c r="B9" s="453">
        <v>1355374</v>
      </c>
      <c r="C9" s="453">
        <v>1458079</v>
      </c>
      <c r="D9" s="453">
        <v>1566049</v>
      </c>
      <c r="E9" s="107" t="s">
        <v>37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s="5" customFormat="1" ht="30" customHeight="1">
      <c r="A10" s="171" t="s">
        <v>65</v>
      </c>
      <c r="B10" s="454">
        <v>4.4</v>
      </c>
      <c r="C10" s="454">
        <v>4.4</v>
      </c>
      <c r="D10" s="454">
        <v>4.4</v>
      </c>
      <c r="E10" s="172" t="s">
        <v>59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s="247" customFormat="1" ht="30" customHeight="1">
      <c r="A11" s="459" t="s">
        <v>393</v>
      </c>
      <c r="B11" s="455"/>
      <c r="C11" s="455"/>
      <c r="D11" s="455"/>
      <c r="E11" s="458" t="s">
        <v>392</v>
      </c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7" s="5" customFormat="1" ht="30" customHeight="1">
      <c r="A12" s="171" t="s">
        <v>25</v>
      </c>
      <c r="B12" s="452">
        <v>2059</v>
      </c>
      <c r="C12" s="452">
        <v>2059</v>
      </c>
      <c r="D12" s="452">
        <v>2059</v>
      </c>
      <c r="E12" s="172" t="s">
        <v>172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s="247" customFormat="1" ht="30" customHeight="1">
      <c r="A13" s="444" t="s">
        <v>6</v>
      </c>
      <c r="B13" s="456">
        <v>647796</v>
      </c>
      <c r="C13" s="456">
        <v>647796</v>
      </c>
      <c r="D13" s="456">
        <v>647796</v>
      </c>
      <c r="E13" s="445" t="s">
        <v>37</v>
      </c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7" s="5" customFormat="1" ht="30" customHeight="1">
      <c r="A14" s="171" t="s">
        <v>7</v>
      </c>
      <c r="B14" s="454">
        <v>314.6</v>
      </c>
      <c r="C14" s="454">
        <v>314.6</v>
      </c>
      <c r="D14" s="454">
        <v>314.6</v>
      </c>
      <c r="E14" s="172" t="s">
        <v>173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s="247" customFormat="1" ht="30" customHeight="1">
      <c r="A15" s="444" t="s">
        <v>56</v>
      </c>
      <c r="B15" s="455"/>
      <c r="C15" s="455"/>
      <c r="D15" s="455"/>
      <c r="E15" s="445" t="s">
        <v>4</v>
      </c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7" s="5" customFormat="1" ht="30" customHeight="1">
      <c r="A16" s="171" t="s">
        <v>67</v>
      </c>
      <c r="B16" s="452">
        <v>311152</v>
      </c>
      <c r="C16" s="452">
        <v>334574</v>
      </c>
      <c r="D16" s="452">
        <v>359832</v>
      </c>
      <c r="E16" s="172" t="s">
        <v>174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s="247" customFormat="1" ht="30" customHeight="1">
      <c r="A17" s="444" t="s">
        <v>6</v>
      </c>
      <c r="B17" s="456">
        <v>2003170</v>
      </c>
      <c r="C17" s="456">
        <v>2105875</v>
      </c>
      <c r="D17" s="456">
        <v>2213845</v>
      </c>
      <c r="E17" s="445" t="s">
        <v>37</v>
      </c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7" s="5" customFormat="1" ht="30" customHeight="1">
      <c r="A18" s="446" t="s">
        <v>68</v>
      </c>
      <c r="B18" s="457">
        <v>6.4</v>
      </c>
      <c r="C18" s="457">
        <v>6.3</v>
      </c>
      <c r="D18" s="457">
        <v>6.2</v>
      </c>
      <c r="E18" s="447" t="s">
        <v>175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s="5" customFormat="1" ht="9" customHeight="1" hidden="1">
      <c r="A19" s="62"/>
      <c r="B19" s="34"/>
      <c r="C19" s="34"/>
      <c r="D19" s="34"/>
      <c r="E19" s="62"/>
      <c r="F19" s="61"/>
      <c r="G19" s="34"/>
      <c r="H19" s="34"/>
      <c r="I19" s="34"/>
      <c r="J19" s="61"/>
      <c r="K19" s="61"/>
      <c r="L19" s="61"/>
      <c r="M19" s="61"/>
      <c r="N19" s="61"/>
      <c r="O19" s="61"/>
      <c r="P19" s="61"/>
      <c r="Q19" s="61"/>
    </row>
    <row r="20" spans="1:17" s="18" customFormat="1" ht="21" customHeight="1">
      <c r="A20" s="23" t="s">
        <v>134</v>
      </c>
      <c r="B20" s="23"/>
      <c r="C20" s="31"/>
      <c r="D20" s="72"/>
      <c r="E20" s="72" t="s">
        <v>179</v>
      </c>
      <c r="F20" s="72"/>
      <c r="G20" s="72"/>
      <c r="H20" s="73"/>
      <c r="I20" s="73"/>
      <c r="J20" s="73"/>
      <c r="K20" s="73"/>
      <c r="L20" s="73"/>
      <c r="M20" s="73"/>
      <c r="N20" s="73"/>
      <c r="O20" s="31"/>
      <c r="P20" s="31"/>
      <c r="Q20" s="31"/>
    </row>
    <row r="21" spans="1:17" ht="15" customHeight="1">
      <c r="A21" s="82"/>
      <c r="B21" s="24"/>
      <c r="C21" s="83"/>
      <c r="D21" s="24"/>
      <c r="E21" s="83"/>
      <c r="F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</sheetData>
  <sheetProtection/>
  <mergeCells count="3">
    <mergeCell ref="A1:E1"/>
    <mergeCell ref="A2:E2"/>
    <mergeCell ref="A3:E3"/>
  </mergeCells>
  <printOptions horizontalCentered="1"/>
  <pageMargins left="0.25" right="0.25" top="0.75" bottom="0.5" header="0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W17"/>
  <sheetViews>
    <sheetView rightToLeft="1" view="pageBreakPreview" zoomScaleNormal="75" zoomScaleSheetLayoutView="100" zoomScalePageLayoutView="0" workbookViewId="0" topLeftCell="A7">
      <selection activeCell="D17" sqref="D17"/>
    </sheetView>
  </sheetViews>
  <sheetFormatPr defaultColWidth="9.140625" defaultRowHeight="12.75"/>
  <cols>
    <col min="1" max="1" width="17.28125" style="61" customWidth="1"/>
    <col min="2" max="3" width="11.00390625" style="61" bestFit="1" customWidth="1"/>
    <col min="4" max="4" width="12.140625" style="61" bestFit="1" customWidth="1"/>
    <col min="5" max="5" width="10.00390625" style="61" bestFit="1" customWidth="1"/>
    <col min="6" max="6" width="11.421875" style="61" customWidth="1"/>
    <col min="7" max="7" width="11.00390625" style="61" bestFit="1" customWidth="1"/>
    <col min="8" max="8" width="12.57421875" style="61" bestFit="1" customWidth="1"/>
    <col min="9" max="9" width="10.421875" style="61" customWidth="1"/>
    <col min="10" max="11" width="11.00390625" style="61" bestFit="1" customWidth="1"/>
    <col min="12" max="12" width="13.421875" style="61" bestFit="1" customWidth="1"/>
    <col min="13" max="13" width="9.8515625" style="61" customWidth="1"/>
    <col min="14" max="14" width="9.140625" style="61" customWidth="1"/>
    <col min="15" max="15" width="9.421875" style="61" bestFit="1" customWidth="1"/>
    <col min="16" max="23" width="9.140625" style="61" customWidth="1"/>
    <col min="24" max="16384" width="9.140625" style="2" customWidth="1"/>
  </cols>
  <sheetData>
    <row r="1" spans="1:23" s="17" customFormat="1" ht="18.75" customHeight="1">
      <c r="A1" s="576" t="s">
        <v>234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s="17" customFormat="1" ht="18.75" customHeight="1">
      <c r="A2" s="579" t="s">
        <v>311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13" ht="16.5">
      <c r="A3" s="576" t="s">
        <v>136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</row>
    <row r="4" ht="18" customHeight="1"/>
    <row r="5" ht="24.75" customHeight="1">
      <c r="A5" s="69" t="s">
        <v>235</v>
      </c>
    </row>
    <row r="6" spans="1:14" ht="24" customHeight="1">
      <c r="A6" s="174" t="s">
        <v>182</v>
      </c>
      <c r="B6" s="303">
        <v>1993</v>
      </c>
      <c r="C6" s="304"/>
      <c r="D6" s="304"/>
      <c r="E6" s="304"/>
      <c r="F6" s="303">
        <v>2000</v>
      </c>
      <c r="G6" s="304"/>
      <c r="H6" s="304"/>
      <c r="I6" s="304"/>
      <c r="J6" s="303">
        <v>2005</v>
      </c>
      <c r="K6" s="304"/>
      <c r="L6" s="304"/>
      <c r="M6" s="305"/>
      <c r="N6" s="62"/>
    </row>
    <row r="7" spans="1:13" ht="21" customHeight="1">
      <c r="A7" s="168" t="s">
        <v>183</v>
      </c>
      <c r="B7" s="169" t="s">
        <v>1</v>
      </c>
      <c r="C7" s="169" t="s">
        <v>9</v>
      </c>
      <c r="D7" s="169" t="s">
        <v>3</v>
      </c>
      <c r="E7" s="582" t="s">
        <v>11</v>
      </c>
      <c r="F7" s="169" t="s">
        <v>1</v>
      </c>
      <c r="G7" s="169" t="s">
        <v>9</v>
      </c>
      <c r="H7" s="169" t="s">
        <v>3</v>
      </c>
      <c r="I7" s="582" t="s">
        <v>11</v>
      </c>
      <c r="J7" s="169" t="s">
        <v>1</v>
      </c>
      <c r="K7" s="169" t="s">
        <v>9</v>
      </c>
      <c r="L7" s="169" t="s">
        <v>3</v>
      </c>
      <c r="M7" s="580" t="s">
        <v>11</v>
      </c>
    </row>
    <row r="8" spans="1:13" ht="17.25" customHeight="1">
      <c r="A8" s="170"/>
      <c r="B8" s="143" t="s">
        <v>8</v>
      </c>
      <c r="C8" s="143" t="s">
        <v>10</v>
      </c>
      <c r="D8" s="143" t="s">
        <v>4</v>
      </c>
      <c r="E8" s="583"/>
      <c r="F8" s="143" t="s">
        <v>8</v>
      </c>
      <c r="G8" s="143" t="s">
        <v>10</v>
      </c>
      <c r="H8" s="143" t="s">
        <v>4</v>
      </c>
      <c r="I8" s="583"/>
      <c r="J8" s="143" t="s">
        <v>8</v>
      </c>
      <c r="K8" s="143" t="s">
        <v>10</v>
      </c>
      <c r="L8" s="143" t="s">
        <v>4</v>
      </c>
      <c r="M8" s="581"/>
    </row>
    <row r="9" spans="1:13" ht="44.25" customHeight="1">
      <c r="A9" s="173" t="s">
        <v>118</v>
      </c>
      <c r="B9" s="118">
        <v>47921</v>
      </c>
      <c r="C9" s="118">
        <v>21475</v>
      </c>
      <c r="D9" s="119">
        <v>69396</v>
      </c>
      <c r="E9" s="130">
        <v>13.83</v>
      </c>
      <c r="F9" s="118">
        <v>54145</v>
      </c>
      <c r="G9" s="118">
        <v>15754</v>
      </c>
      <c r="H9" s="119">
        <f>SUM(F9:G9)</f>
        <v>69899</v>
      </c>
      <c r="I9" s="131">
        <v>9.19</v>
      </c>
      <c r="J9" s="118">
        <v>61130</v>
      </c>
      <c r="K9" s="118">
        <v>10144</v>
      </c>
      <c r="L9" s="119">
        <v>71274</v>
      </c>
      <c r="M9" s="106">
        <v>5.89</v>
      </c>
    </row>
    <row r="10" spans="1:13" ht="44.25" customHeight="1">
      <c r="A10" s="176" t="s">
        <v>119</v>
      </c>
      <c r="B10" s="177">
        <v>88053</v>
      </c>
      <c r="C10" s="177">
        <v>29301</v>
      </c>
      <c r="D10" s="178">
        <v>117354</v>
      </c>
      <c r="E10" s="179">
        <v>23.38</v>
      </c>
      <c r="F10" s="177">
        <v>108024</v>
      </c>
      <c r="G10" s="177">
        <v>32751</v>
      </c>
      <c r="H10" s="178">
        <f>SUM(F10:G10)</f>
        <v>140775</v>
      </c>
      <c r="I10" s="180">
        <v>18.51</v>
      </c>
      <c r="J10" s="177">
        <v>125298</v>
      </c>
      <c r="K10" s="177">
        <v>26856</v>
      </c>
      <c r="L10" s="178">
        <v>152154</v>
      </c>
      <c r="M10" s="181">
        <v>12.57</v>
      </c>
    </row>
    <row r="11" spans="1:13" ht="44.25" customHeight="1">
      <c r="A11" s="173" t="s">
        <v>120</v>
      </c>
      <c r="B11" s="112">
        <v>150955</v>
      </c>
      <c r="C11" s="112">
        <v>68645</v>
      </c>
      <c r="D11" s="115">
        <v>219600</v>
      </c>
      <c r="E11" s="132">
        <v>43.75</v>
      </c>
      <c r="F11" s="112">
        <f>83438+91809+111695</f>
        <v>286942</v>
      </c>
      <c r="G11" s="112">
        <f>25102+27985+45834</f>
        <v>98921</v>
      </c>
      <c r="H11" s="115">
        <f>SUM(F11:G11)</f>
        <v>385863</v>
      </c>
      <c r="I11" s="133">
        <v>50.72</v>
      </c>
      <c r="J11" s="112">
        <v>581810</v>
      </c>
      <c r="K11" s="112">
        <v>158461</v>
      </c>
      <c r="L11" s="115">
        <v>740271</v>
      </c>
      <c r="M11" s="106">
        <v>61.16</v>
      </c>
    </row>
    <row r="12" spans="1:13" ht="44.25" customHeight="1">
      <c r="A12" s="176" t="s">
        <v>150</v>
      </c>
      <c r="B12" s="177">
        <v>16375</v>
      </c>
      <c r="C12" s="177">
        <v>10065</v>
      </c>
      <c r="D12" s="178">
        <v>26440</v>
      </c>
      <c r="E12" s="179">
        <v>5.27</v>
      </c>
      <c r="F12" s="177">
        <v>21870</v>
      </c>
      <c r="G12" s="177">
        <v>10552</v>
      </c>
      <c r="H12" s="178">
        <f>SUM(F12:G12)</f>
        <v>32422</v>
      </c>
      <c r="I12" s="180">
        <v>4.26</v>
      </c>
      <c r="J12" s="177">
        <v>35641</v>
      </c>
      <c r="K12" s="177">
        <v>14357</v>
      </c>
      <c r="L12" s="178">
        <v>49998</v>
      </c>
      <c r="M12" s="181">
        <v>4.13</v>
      </c>
    </row>
    <row r="13" spans="1:13" ht="44.25" customHeight="1">
      <c r="A13" s="173" t="s">
        <v>151</v>
      </c>
      <c r="B13" s="112">
        <v>45265</v>
      </c>
      <c r="C13" s="112">
        <v>23865</v>
      </c>
      <c r="D13" s="115">
        <v>69130</v>
      </c>
      <c r="E13" s="132">
        <v>13.77</v>
      </c>
      <c r="F13" s="112">
        <v>87390</v>
      </c>
      <c r="G13" s="112">
        <v>44345</v>
      </c>
      <c r="H13" s="115">
        <f>SUM(F13:G13)</f>
        <v>131735</v>
      </c>
      <c r="I13" s="133">
        <v>17.32</v>
      </c>
      <c r="J13" s="112">
        <v>128117</v>
      </c>
      <c r="K13" s="112">
        <v>68624</v>
      </c>
      <c r="L13" s="115">
        <v>196741</v>
      </c>
      <c r="M13" s="134">
        <v>16.25</v>
      </c>
    </row>
    <row r="14" spans="1:13" ht="42" customHeight="1">
      <c r="A14" s="277" t="s">
        <v>149</v>
      </c>
      <c r="B14" s="212">
        <v>348569</v>
      </c>
      <c r="C14" s="212">
        <v>153351</v>
      </c>
      <c r="D14" s="213">
        <v>501920</v>
      </c>
      <c r="E14" s="278">
        <v>100</v>
      </c>
      <c r="F14" s="212">
        <f aca="true" t="shared" si="0" ref="F14:L14">SUM(F9:F13)</f>
        <v>558371</v>
      </c>
      <c r="G14" s="279">
        <f t="shared" si="0"/>
        <v>202323</v>
      </c>
      <c r="H14" s="213">
        <f t="shared" si="0"/>
        <v>760694</v>
      </c>
      <c r="I14" s="280">
        <f t="shared" si="0"/>
        <v>100</v>
      </c>
      <c r="J14" s="212">
        <f t="shared" si="0"/>
        <v>931996</v>
      </c>
      <c r="K14" s="212">
        <f t="shared" si="0"/>
        <v>278442</v>
      </c>
      <c r="L14" s="213">
        <f t="shared" si="0"/>
        <v>1210438</v>
      </c>
      <c r="M14" s="280">
        <v>100</v>
      </c>
    </row>
    <row r="15" ht="6.75" customHeight="1"/>
    <row r="16" spans="1:23" s="19" customFormat="1" ht="15" customHeight="1">
      <c r="A16" s="30" t="s">
        <v>202</v>
      </c>
      <c r="B16" s="28"/>
      <c r="C16" s="28"/>
      <c r="D16" s="28"/>
      <c r="E16" s="31"/>
      <c r="F16" s="28"/>
      <c r="G16" s="28"/>
      <c r="H16" s="584" t="s">
        <v>203</v>
      </c>
      <c r="I16" s="584"/>
      <c r="J16" s="584"/>
      <c r="K16" s="584"/>
      <c r="L16" s="584"/>
      <c r="M16" s="584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ht="15" customHeight="1">
      <c r="A17" s="82" t="s">
        <v>137</v>
      </c>
      <c r="B17" s="24"/>
      <c r="C17" s="24"/>
      <c r="D17" s="24"/>
      <c r="F17" s="24"/>
      <c r="G17" s="24"/>
      <c r="H17" s="24"/>
      <c r="I17" s="83"/>
      <c r="J17" s="578" t="s">
        <v>138</v>
      </c>
      <c r="K17" s="578"/>
      <c r="L17" s="578"/>
      <c r="M17" s="578"/>
      <c r="N17" s="24"/>
      <c r="O17" s="24"/>
      <c r="P17" s="24"/>
      <c r="Q17" s="24"/>
      <c r="R17" s="24"/>
      <c r="S17" s="24"/>
      <c r="T17" s="24"/>
      <c r="U17" s="24"/>
      <c r="V17" s="24"/>
      <c r="W17" s="24"/>
    </row>
  </sheetData>
  <sheetProtection/>
  <mergeCells count="8">
    <mergeCell ref="J17:M17"/>
    <mergeCell ref="A1:M1"/>
    <mergeCell ref="A2:M2"/>
    <mergeCell ref="A3:M3"/>
    <mergeCell ref="M7:M8"/>
    <mergeCell ref="I7:I8"/>
    <mergeCell ref="E7:E8"/>
    <mergeCell ref="H16:M16"/>
  </mergeCells>
  <printOptions horizontalCentered="1" verticalCentered="1"/>
  <pageMargins left="0.25" right="0.25" top="0.5" bottom="0.5" header="0" footer="0.25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T23"/>
  <sheetViews>
    <sheetView rightToLeft="1" view="pageBreakPreview" zoomScaleNormal="75" zoomScaleSheetLayoutView="100" zoomScalePageLayoutView="0" workbookViewId="0" topLeftCell="A7">
      <selection activeCell="C13" sqref="C13:C16"/>
    </sheetView>
  </sheetViews>
  <sheetFormatPr defaultColWidth="9.140625" defaultRowHeight="12.75"/>
  <cols>
    <col min="1" max="1" width="15.140625" style="61" customWidth="1"/>
    <col min="2" max="10" width="14.57421875" style="61" customWidth="1"/>
    <col min="11" max="20" width="9.140625" style="61" customWidth="1"/>
    <col min="21" max="16384" width="9.140625" style="2" customWidth="1"/>
  </cols>
  <sheetData>
    <row r="2" ht="8.25" customHeight="1"/>
    <row r="3" ht="12.75" hidden="1"/>
    <row r="4" spans="1:20" s="17" customFormat="1" ht="20.25" customHeight="1">
      <c r="A4" s="138" t="s">
        <v>375</v>
      </c>
      <c r="B4" s="25"/>
      <c r="C4" s="25"/>
      <c r="D4" s="25"/>
      <c r="E4" s="25"/>
      <c r="F4" s="25"/>
      <c r="G4" s="25"/>
      <c r="H4" s="25"/>
      <c r="I4" s="25"/>
      <c r="J4" s="25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s="20" customFormat="1" ht="20.25" customHeight="1">
      <c r="A5" s="138" t="s">
        <v>376</v>
      </c>
      <c r="B5" s="25"/>
      <c r="C5" s="25"/>
      <c r="D5" s="25"/>
      <c r="E5" s="25"/>
      <c r="F5" s="25"/>
      <c r="G5" s="25"/>
      <c r="H5" s="25"/>
      <c r="I5" s="25"/>
      <c r="J5" s="25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s="20" customFormat="1" ht="17.25" customHeight="1">
      <c r="A6" s="138" t="s">
        <v>380</v>
      </c>
      <c r="B6" s="25"/>
      <c r="C6" s="25"/>
      <c r="D6" s="25"/>
      <c r="E6" s="25"/>
      <c r="F6" s="25"/>
      <c r="G6" s="25"/>
      <c r="H6" s="25"/>
      <c r="I6" s="25"/>
      <c r="J6" s="25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10" ht="18" customHeight="1">
      <c r="A7" s="25"/>
      <c r="B7" s="25"/>
      <c r="C7" s="25"/>
      <c r="D7" s="25"/>
      <c r="E7" s="25"/>
      <c r="F7" s="25"/>
      <c r="G7" s="25"/>
      <c r="H7" s="25"/>
      <c r="I7" s="25"/>
      <c r="J7" s="25"/>
    </row>
    <row r="8" ht="24.75" customHeight="1">
      <c r="A8" s="257" t="s">
        <v>233</v>
      </c>
    </row>
    <row r="9" spans="1:11" ht="24" customHeight="1">
      <c r="A9" s="343" t="s">
        <v>184</v>
      </c>
      <c r="B9" s="586">
        <v>2011</v>
      </c>
      <c r="C9" s="587"/>
      <c r="D9" s="588"/>
      <c r="E9" s="303">
        <v>2012</v>
      </c>
      <c r="F9" s="304"/>
      <c r="G9" s="305"/>
      <c r="H9" s="303" t="s">
        <v>385</v>
      </c>
      <c r="I9" s="304"/>
      <c r="J9" s="305"/>
      <c r="K9" s="62"/>
    </row>
    <row r="10" spans="1:10" ht="21" customHeight="1">
      <c r="A10" s="344" t="s">
        <v>185</v>
      </c>
      <c r="B10" s="345" t="s">
        <v>1</v>
      </c>
      <c r="C10" s="345" t="s">
        <v>9</v>
      </c>
      <c r="D10" s="345" t="s">
        <v>3</v>
      </c>
      <c r="E10" s="345" t="s">
        <v>1</v>
      </c>
      <c r="F10" s="345" t="s">
        <v>9</v>
      </c>
      <c r="G10" s="346" t="s">
        <v>3</v>
      </c>
      <c r="H10" s="345" t="s">
        <v>1</v>
      </c>
      <c r="I10" s="345" t="s">
        <v>9</v>
      </c>
      <c r="J10" s="346" t="s">
        <v>3</v>
      </c>
    </row>
    <row r="11" spans="1:10" ht="18.75" customHeight="1">
      <c r="A11" s="347"/>
      <c r="B11" s="342" t="s">
        <v>8</v>
      </c>
      <c r="C11" s="342" t="s">
        <v>10</v>
      </c>
      <c r="D11" s="342" t="s">
        <v>4</v>
      </c>
      <c r="E11" s="342" t="s">
        <v>8</v>
      </c>
      <c r="F11" s="342" t="s">
        <v>10</v>
      </c>
      <c r="G11" s="348" t="s">
        <v>4</v>
      </c>
      <c r="H11" s="342" t="s">
        <v>8</v>
      </c>
      <c r="I11" s="342" t="s">
        <v>10</v>
      </c>
      <c r="J11" s="348" t="s">
        <v>4</v>
      </c>
    </row>
    <row r="12" spans="1:10" ht="9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39" customHeight="1">
      <c r="A13" s="93" t="s">
        <v>178</v>
      </c>
      <c r="B13" s="281">
        <v>30.4</v>
      </c>
      <c r="C13" s="529">
        <v>21.9</v>
      </c>
      <c r="D13" s="530">
        <v>28.3</v>
      </c>
      <c r="E13" s="529">
        <v>27.1</v>
      </c>
      <c r="F13" s="281">
        <v>29.2</v>
      </c>
      <c r="G13" s="282">
        <v>27.8</v>
      </c>
      <c r="H13" s="526">
        <v>28</v>
      </c>
      <c r="I13" s="281">
        <v>25.4</v>
      </c>
      <c r="J13" s="282">
        <v>26.9</v>
      </c>
    </row>
    <row r="14" spans="1:10" ht="39" customHeight="1">
      <c r="A14" s="184" t="s">
        <v>146</v>
      </c>
      <c r="B14" s="283">
        <v>69.2</v>
      </c>
      <c r="C14" s="527">
        <v>73.7</v>
      </c>
      <c r="D14" s="531">
        <v>70.3</v>
      </c>
      <c r="E14" s="527">
        <v>72.4</v>
      </c>
      <c r="F14" s="283">
        <v>66.3</v>
      </c>
      <c r="G14" s="284">
        <v>70.5</v>
      </c>
      <c r="H14" s="527">
        <v>71.5</v>
      </c>
      <c r="I14" s="283">
        <v>70.3</v>
      </c>
      <c r="J14" s="284">
        <v>71.4</v>
      </c>
    </row>
    <row r="15" spans="1:10" ht="39" customHeight="1">
      <c r="A15" s="93" t="s">
        <v>147</v>
      </c>
      <c r="B15" s="285">
        <v>0.2</v>
      </c>
      <c r="C15" s="528">
        <v>1.5</v>
      </c>
      <c r="D15" s="532">
        <v>0.5</v>
      </c>
      <c r="E15" s="528">
        <v>0.3</v>
      </c>
      <c r="F15" s="285">
        <v>1.9</v>
      </c>
      <c r="G15" s="286">
        <v>0.8</v>
      </c>
      <c r="H15" s="528">
        <v>0.3</v>
      </c>
      <c r="I15" s="285">
        <v>1.8</v>
      </c>
      <c r="J15" s="286">
        <v>0.8</v>
      </c>
    </row>
    <row r="16" spans="1:10" ht="39" customHeight="1">
      <c r="A16" s="184" t="s">
        <v>148</v>
      </c>
      <c r="B16" s="283">
        <v>0.2</v>
      </c>
      <c r="C16" s="527">
        <v>2.9</v>
      </c>
      <c r="D16" s="531">
        <v>0.9</v>
      </c>
      <c r="E16" s="527">
        <v>0.2</v>
      </c>
      <c r="F16" s="283">
        <v>2.6</v>
      </c>
      <c r="G16" s="284">
        <v>0.9</v>
      </c>
      <c r="H16" s="527">
        <v>0.2</v>
      </c>
      <c r="I16" s="283">
        <v>2.5</v>
      </c>
      <c r="J16" s="284">
        <v>0.9</v>
      </c>
    </row>
    <row r="17" spans="1:20" s="4" customFormat="1" ht="39.75" customHeight="1">
      <c r="A17" s="129" t="s">
        <v>149</v>
      </c>
      <c r="B17" s="287">
        <v>100</v>
      </c>
      <c r="C17" s="287">
        <v>100</v>
      </c>
      <c r="D17" s="287">
        <v>100</v>
      </c>
      <c r="E17" s="287">
        <v>100</v>
      </c>
      <c r="F17" s="287">
        <v>100</v>
      </c>
      <c r="G17" s="287">
        <v>100</v>
      </c>
      <c r="H17" s="287">
        <v>100</v>
      </c>
      <c r="I17" s="287">
        <v>100</v>
      </c>
      <c r="J17" s="287">
        <v>100</v>
      </c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1:20" s="4" customFormat="1" ht="9" customHeight="1">
      <c r="A18" s="182"/>
      <c r="B18" s="128"/>
      <c r="C18" s="128"/>
      <c r="D18" s="123"/>
      <c r="E18" s="128"/>
      <c r="F18" s="128"/>
      <c r="G18" s="128"/>
      <c r="H18" s="183"/>
      <c r="I18" s="128"/>
      <c r="J18" s="128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1:10" s="235" customFormat="1" ht="12" customHeight="1">
      <c r="A19" s="499" t="s">
        <v>399</v>
      </c>
      <c r="B19" s="500"/>
      <c r="C19" s="500"/>
      <c r="D19" s="500"/>
      <c r="E19" s="239"/>
      <c r="F19" s="239"/>
      <c r="G19" s="585" t="s">
        <v>398</v>
      </c>
      <c r="H19" s="585"/>
      <c r="I19" s="585"/>
      <c r="J19" s="585"/>
    </row>
    <row r="20" spans="1:10" s="502" customFormat="1" ht="15" customHeight="1">
      <c r="A20" s="501" t="s">
        <v>156</v>
      </c>
      <c r="J20" s="502" t="s">
        <v>406</v>
      </c>
    </row>
    <row r="22" spans="11:20" s="15" customFormat="1" ht="15" customHeight="1">
      <c r="K22" s="29"/>
      <c r="L22" s="31"/>
      <c r="M22" s="31"/>
      <c r="N22" s="31"/>
      <c r="O22" s="31"/>
      <c r="P22" s="31"/>
      <c r="Q22" s="31"/>
      <c r="R22" s="31"/>
      <c r="S22" s="31"/>
      <c r="T22" s="31"/>
    </row>
    <row r="23" ht="12.75">
      <c r="G23" s="498"/>
    </row>
  </sheetData>
  <sheetProtection/>
  <mergeCells count="2">
    <mergeCell ref="G19:J19"/>
    <mergeCell ref="B9:D9"/>
  </mergeCells>
  <printOptions horizontalCentered="1" verticalCentered="1"/>
  <pageMargins left="0.25" right="0.25" top="0.37" bottom="0.33" header="0" footer="0.25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3"/>
  <sheetViews>
    <sheetView rightToLeft="1" view="pageBreakPreview" zoomScaleNormal="75" zoomScaleSheetLayoutView="100" zoomScalePageLayoutView="0" workbookViewId="0" topLeftCell="A7">
      <selection activeCell="B12" sqref="B12:J12"/>
    </sheetView>
  </sheetViews>
  <sheetFormatPr defaultColWidth="9.140625" defaultRowHeight="12.75"/>
  <cols>
    <col min="1" max="1" width="24.140625" style="61" customWidth="1"/>
    <col min="2" max="2" width="10.8515625" style="61" bestFit="1" customWidth="1"/>
    <col min="3" max="3" width="10.421875" style="61" bestFit="1" customWidth="1"/>
    <col min="4" max="4" width="11.140625" style="61" bestFit="1" customWidth="1"/>
    <col min="5" max="6" width="10.421875" style="61" bestFit="1" customWidth="1"/>
    <col min="7" max="8" width="10.8515625" style="61" bestFit="1" customWidth="1"/>
    <col min="9" max="9" width="10.28125" style="61" customWidth="1"/>
    <col min="10" max="10" width="11.00390625" style="61" bestFit="1" customWidth="1"/>
    <col min="11" max="11" width="26.140625" style="61" customWidth="1"/>
    <col min="12" max="12" width="21.8515625" style="61" customWidth="1"/>
    <col min="13" max="23" width="9.140625" style="61" customWidth="1"/>
    <col min="24" max="16384" width="9.140625" style="2" customWidth="1"/>
  </cols>
  <sheetData>
    <row r="1" spans="1:23" s="148" customFormat="1" ht="21.75" customHeight="1">
      <c r="A1" s="138" t="s">
        <v>377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49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s="150" customFormat="1" ht="19.5" customHeight="1">
      <c r="A2" s="138" t="s">
        <v>378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91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150" customFormat="1" ht="20.25" customHeight="1">
      <c r="A3" s="138" t="s">
        <v>381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49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12" ht="18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79"/>
    </row>
    <row r="5" spans="1:12" ht="24.75" customHeight="1">
      <c r="A5" s="69" t="s">
        <v>232</v>
      </c>
      <c r="L5" s="70"/>
    </row>
    <row r="6" spans="1:12" ht="18.75" customHeight="1">
      <c r="A6" s="185" t="s">
        <v>69</v>
      </c>
      <c r="B6" s="589">
        <v>2011</v>
      </c>
      <c r="C6" s="590"/>
      <c r="D6" s="591"/>
      <c r="E6" s="151">
        <v>2012</v>
      </c>
      <c r="F6" s="151"/>
      <c r="G6" s="151"/>
      <c r="H6" s="151" t="s">
        <v>385</v>
      </c>
      <c r="I6" s="151"/>
      <c r="J6" s="151"/>
      <c r="K6" s="186" t="s">
        <v>70</v>
      </c>
      <c r="L6" s="62"/>
    </row>
    <row r="7" spans="1:12" ht="18.75" customHeight="1">
      <c r="A7" s="187"/>
      <c r="B7" s="169" t="s">
        <v>1</v>
      </c>
      <c r="C7" s="169" t="s">
        <v>9</v>
      </c>
      <c r="D7" s="169" t="s">
        <v>3</v>
      </c>
      <c r="E7" s="169" t="s">
        <v>1</v>
      </c>
      <c r="F7" s="169" t="s">
        <v>9</v>
      </c>
      <c r="G7" s="169" t="s">
        <v>3</v>
      </c>
      <c r="H7" s="169" t="s">
        <v>1</v>
      </c>
      <c r="I7" s="169" t="s">
        <v>9</v>
      </c>
      <c r="J7" s="169" t="s">
        <v>3</v>
      </c>
      <c r="K7" s="188"/>
      <c r="L7" s="34"/>
    </row>
    <row r="8" spans="1:12" ht="18.75" customHeight="1">
      <c r="A8" s="189" t="s">
        <v>188</v>
      </c>
      <c r="B8" s="143" t="s">
        <v>8</v>
      </c>
      <c r="C8" s="143" t="s">
        <v>10</v>
      </c>
      <c r="D8" s="143" t="s">
        <v>4</v>
      </c>
      <c r="E8" s="143" t="s">
        <v>8</v>
      </c>
      <c r="F8" s="143" t="s">
        <v>10</v>
      </c>
      <c r="G8" s="143" t="s">
        <v>4</v>
      </c>
      <c r="H8" s="143" t="s">
        <v>8</v>
      </c>
      <c r="I8" s="143" t="s">
        <v>10</v>
      </c>
      <c r="J8" s="143" t="s">
        <v>4</v>
      </c>
      <c r="K8" s="190" t="s">
        <v>186</v>
      </c>
      <c r="L8" s="62"/>
    </row>
    <row r="9" spans="1:23" s="7" customFormat="1" ht="25.5" customHeight="1">
      <c r="A9" s="124" t="s">
        <v>52</v>
      </c>
      <c r="B9" s="288"/>
      <c r="C9" s="288"/>
      <c r="D9" s="289"/>
      <c r="E9" s="288"/>
      <c r="F9" s="288"/>
      <c r="G9" s="289"/>
      <c r="H9" s="288"/>
      <c r="I9" s="288"/>
      <c r="J9" s="289"/>
      <c r="K9" s="125" t="s">
        <v>195</v>
      </c>
      <c r="L9" s="125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s="7" customFormat="1" ht="25.5" customHeight="1">
      <c r="A10" s="192" t="s">
        <v>38</v>
      </c>
      <c r="B10" s="290">
        <v>94.9</v>
      </c>
      <c r="C10" s="290">
        <v>35.2</v>
      </c>
      <c r="D10" s="290">
        <v>79.1</v>
      </c>
      <c r="E10" s="290">
        <v>90.6</v>
      </c>
      <c r="F10" s="290">
        <v>43.9</v>
      </c>
      <c r="G10" s="290">
        <v>80.7</v>
      </c>
      <c r="H10" s="290">
        <v>92.7</v>
      </c>
      <c r="I10" s="290">
        <v>45.9</v>
      </c>
      <c r="J10" s="290">
        <v>82.8</v>
      </c>
      <c r="K10" s="193" t="s">
        <v>14</v>
      </c>
      <c r="L10" s="64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1:23" s="7" customFormat="1" ht="25.5" customHeight="1">
      <c r="A11" s="63" t="s">
        <v>63</v>
      </c>
      <c r="B11" s="291">
        <v>0.2</v>
      </c>
      <c r="C11" s="291">
        <v>0.8</v>
      </c>
      <c r="D11" s="291">
        <v>0.3</v>
      </c>
      <c r="E11" s="291">
        <v>0.1</v>
      </c>
      <c r="F11" s="291">
        <v>0.3</v>
      </c>
      <c r="G11" s="291">
        <v>0.1</v>
      </c>
      <c r="H11" s="291">
        <v>0.1</v>
      </c>
      <c r="I11" s="291">
        <v>0.3</v>
      </c>
      <c r="J11" s="291">
        <v>0.2</v>
      </c>
      <c r="K11" s="64" t="s">
        <v>15</v>
      </c>
      <c r="L11" s="64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s="7" customFormat="1" ht="25.5" customHeight="1">
      <c r="A12" s="194" t="s">
        <v>3</v>
      </c>
      <c r="B12" s="534">
        <v>95.1</v>
      </c>
      <c r="C12" s="534">
        <v>36</v>
      </c>
      <c r="D12" s="534">
        <v>79.4</v>
      </c>
      <c r="E12" s="534">
        <v>90.7</v>
      </c>
      <c r="F12" s="534">
        <v>44.2</v>
      </c>
      <c r="G12" s="534">
        <v>80.8</v>
      </c>
      <c r="H12" s="534">
        <v>92.8</v>
      </c>
      <c r="I12" s="534">
        <v>46.2</v>
      </c>
      <c r="J12" s="534">
        <v>83</v>
      </c>
      <c r="K12" s="195" t="s">
        <v>4</v>
      </c>
      <c r="L12" s="64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</row>
    <row r="13" spans="1:23" s="7" customFormat="1" ht="25.5" customHeight="1">
      <c r="A13" s="124" t="s">
        <v>129</v>
      </c>
      <c r="B13" s="291"/>
      <c r="C13" s="291"/>
      <c r="D13" s="291"/>
      <c r="E13" s="291"/>
      <c r="F13" s="291"/>
      <c r="G13" s="291"/>
      <c r="H13" s="291"/>
      <c r="I13" s="291"/>
      <c r="J13" s="291"/>
      <c r="K13" s="125" t="s">
        <v>53</v>
      </c>
      <c r="L13" s="125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s="7" customFormat="1" ht="25.5" customHeight="1">
      <c r="A14" s="192" t="s">
        <v>27</v>
      </c>
      <c r="B14" s="290" t="s">
        <v>12</v>
      </c>
      <c r="C14" s="290">
        <v>48.7</v>
      </c>
      <c r="D14" s="290">
        <v>12.8</v>
      </c>
      <c r="E14" s="290" t="s">
        <v>12</v>
      </c>
      <c r="F14" s="290">
        <v>39.1</v>
      </c>
      <c r="G14" s="290">
        <v>8.3</v>
      </c>
      <c r="H14" s="290" t="s">
        <v>12</v>
      </c>
      <c r="I14" s="290">
        <v>36.6</v>
      </c>
      <c r="J14" s="290">
        <v>7.5</v>
      </c>
      <c r="K14" s="193" t="s">
        <v>16</v>
      </c>
      <c r="L14" s="64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1:23" s="7" customFormat="1" ht="25.5" customHeight="1">
      <c r="A15" s="126" t="s">
        <v>50</v>
      </c>
      <c r="B15" s="291">
        <v>3.6</v>
      </c>
      <c r="C15" s="291">
        <v>9</v>
      </c>
      <c r="D15" s="291">
        <v>5.1</v>
      </c>
      <c r="E15" s="291">
        <v>6.8</v>
      </c>
      <c r="F15" s="291">
        <v>9.9</v>
      </c>
      <c r="G15" s="291">
        <v>7.4</v>
      </c>
      <c r="H15" s="291">
        <v>5.2</v>
      </c>
      <c r="I15" s="291">
        <v>9.4</v>
      </c>
      <c r="J15" s="291">
        <v>6.4</v>
      </c>
      <c r="K15" s="64" t="s">
        <v>17</v>
      </c>
      <c r="L15" s="64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3" s="7" customFormat="1" ht="25.5" customHeight="1">
      <c r="A16" s="192" t="s">
        <v>51</v>
      </c>
      <c r="B16" s="290">
        <v>0.6</v>
      </c>
      <c r="C16" s="290">
        <v>4.6</v>
      </c>
      <c r="D16" s="290">
        <v>1.7</v>
      </c>
      <c r="E16" s="290">
        <v>1.2</v>
      </c>
      <c r="F16" s="290">
        <v>4.3</v>
      </c>
      <c r="G16" s="290">
        <v>1.9</v>
      </c>
      <c r="H16" s="290">
        <v>0.9</v>
      </c>
      <c r="I16" s="290">
        <v>4.4</v>
      </c>
      <c r="J16" s="290">
        <v>1.6</v>
      </c>
      <c r="K16" s="193" t="s">
        <v>41</v>
      </c>
      <c r="L16" s="64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</row>
    <row r="17" spans="1:23" s="8" customFormat="1" ht="25.5" customHeight="1">
      <c r="A17" s="109" t="s">
        <v>3</v>
      </c>
      <c r="B17" s="293">
        <v>4.2</v>
      </c>
      <c r="C17" s="293">
        <v>62.3</v>
      </c>
      <c r="D17" s="293">
        <v>19.6</v>
      </c>
      <c r="E17" s="293">
        <v>8</v>
      </c>
      <c r="F17" s="293">
        <v>53.3</v>
      </c>
      <c r="G17" s="293">
        <v>17.6</v>
      </c>
      <c r="H17" s="293">
        <v>6.1</v>
      </c>
      <c r="I17" s="293">
        <v>51.4</v>
      </c>
      <c r="J17" s="293">
        <v>15.5</v>
      </c>
      <c r="K17" s="110" t="s">
        <v>4</v>
      </c>
      <c r="L17" s="64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s="11" customFormat="1" ht="25.5" customHeight="1">
      <c r="A18" s="237" t="s">
        <v>26</v>
      </c>
      <c r="B18" s="290"/>
      <c r="C18" s="290"/>
      <c r="D18" s="290"/>
      <c r="E18" s="290"/>
      <c r="F18" s="290"/>
      <c r="G18" s="290"/>
      <c r="H18" s="290"/>
      <c r="I18" s="290"/>
      <c r="J18" s="290"/>
      <c r="K18" s="193" t="s">
        <v>187</v>
      </c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23" s="12" customFormat="1" ht="25.5" customHeight="1">
      <c r="A19" s="63" t="s">
        <v>116</v>
      </c>
      <c r="B19" s="292">
        <v>0.7</v>
      </c>
      <c r="C19" s="292">
        <v>1.7</v>
      </c>
      <c r="D19" s="292">
        <v>1</v>
      </c>
      <c r="E19" s="292">
        <v>1.3</v>
      </c>
      <c r="F19" s="292">
        <v>2.5</v>
      </c>
      <c r="G19" s="292">
        <v>1.6</v>
      </c>
      <c r="H19" s="292">
        <v>1.1</v>
      </c>
      <c r="I19" s="292">
        <v>2.4</v>
      </c>
      <c r="J19" s="292">
        <v>1.5</v>
      </c>
      <c r="K19" s="64" t="s">
        <v>117</v>
      </c>
      <c r="L19" s="64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1:23" s="8" customFormat="1" ht="25.5" customHeight="1">
      <c r="A20" s="196" t="s">
        <v>57</v>
      </c>
      <c r="B20" s="294">
        <v>100</v>
      </c>
      <c r="C20" s="294">
        <v>100</v>
      </c>
      <c r="D20" s="294">
        <v>100</v>
      </c>
      <c r="E20" s="294">
        <v>100</v>
      </c>
      <c r="F20" s="294">
        <v>100</v>
      </c>
      <c r="G20" s="294">
        <v>100</v>
      </c>
      <c r="H20" s="294">
        <v>100</v>
      </c>
      <c r="I20" s="294">
        <v>100</v>
      </c>
      <c r="J20" s="294">
        <v>100</v>
      </c>
      <c r="K20" s="197" t="s">
        <v>18</v>
      </c>
      <c r="L20" s="64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1:23" s="8" customFormat="1" ht="10.5" customHeight="1">
      <c r="A21" s="63"/>
      <c r="B21" s="127"/>
      <c r="C21" s="127"/>
      <c r="D21" s="127"/>
      <c r="E21" s="127"/>
      <c r="F21" s="127"/>
      <c r="G21" s="127"/>
      <c r="H21" s="127"/>
      <c r="I21" s="127"/>
      <c r="J21" s="127"/>
      <c r="K21" s="64"/>
      <c r="L21" s="64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</row>
    <row r="22" spans="1:20" s="4" customFormat="1" ht="12" customHeight="1">
      <c r="A22" s="30" t="s">
        <v>399</v>
      </c>
      <c r="B22" s="231"/>
      <c r="C22" s="231"/>
      <c r="D22" s="231"/>
      <c r="E22" s="31"/>
      <c r="F22" s="31"/>
      <c r="G22" s="584" t="s">
        <v>400</v>
      </c>
      <c r="H22" s="584"/>
      <c r="I22" s="584"/>
      <c r="J22" s="584"/>
      <c r="K22" s="584"/>
      <c r="L22" s="67"/>
      <c r="M22" s="67"/>
      <c r="N22" s="67"/>
      <c r="O22" s="67"/>
      <c r="P22" s="67"/>
      <c r="Q22" s="67"/>
      <c r="R22" s="67"/>
      <c r="S22" s="67"/>
      <c r="T22" s="67"/>
    </row>
    <row r="23" spans="1:11" ht="12.75">
      <c r="A23" s="533" t="s">
        <v>407</v>
      </c>
      <c r="K23" s="61" t="s">
        <v>405</v>
      </c>
    </row>
  </sheetData>
  <sheetProtection/>
  <mergeCells count="2">
    <mergeCell ref="G22:K22"/>
    <mergeCell ref="B6:D6"/>
  </mergeCells>
  <printOptions horizontalCentered="1" verticalCentered="1"/>
  <pageMargins left="0.1968503937007874" right="0.1968503937007874" top="0.5118110236220472" bottom="0.2362204724409449" header="0" footer="0.2362204724409449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W25"/>
  <sheetViews>
    <sheetView rightToLeft="1" zoomScaleSheetLayoutView="75" zoomScalePageLayoutView="0" workbookViewId="0" topLeftCell="A1">
      <selection activeCell="D26" sqref="D26"/>
    </sheetView>
  </sheetViews>
  <sheetFormatPr defaultColWidth="9.140625" defaultRowHeight="12.75"/>
  <cols>
    <col min="1" max="1" width="15.7109375" style="61" customWidth="1"/>
    <col min="2" max="10" width="10.8515625" style="61" customWidth="1"/>
    <col min="11" max="11" width="17.421875" style="61" customWidth="1"/>
    <col min="12" max="23" width="9.140625" style="61" customWidth="1"/>
    <col min="24" max="16384" width="9.140625" style="2" customWidth="1"/>
  </cols>
  <sheetData>
    <row r="1" spans="1:23" s="148" customFormat="1" ht="19.5" customHeight="1">
      <c r="A1" s="138" t="s">
        <v>54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s="148" customFormat="1" ht="19.5" customHeight="1">
      <c r="A2" s="138" t="s">
        <v>300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205" customFormat="1" ht="19.5" customHeight="1">
      <c r="A3" s="138" t="s">
        <v>383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ht="15.75" customHeight="1"/>
    <row r="5" ht="24.75" customHeight="1">
      <c r="A5" s="69" t="s">
        <v>231</v>
      </c>
    </row>
    <row r="6" spans="1:11" ht="18" customHeight="1">
      <c r="A6" s="207"/>
      <c r="B6" s="592">
        <v>2011</v>
      </c>
      <c r="C6" s="593"/>
      <c r="D6" s="594"/>
      <c r="E6" s="592">
        <v>2012</v>
      </c>
      <c r="F6" s="593"/>
      <c r="G6" s="594"/>
      <c r="H6" s="592">
        <v>2013</v>
      </c>
      <c r="I6" s="593"/>
      <c r="J6" s="594"/>
      <c r="K6" s="208"/>
    </row>
    <row r="7" spans="1:11" ht="15.75" customHeight="1">
      <c r="A7" s="168" t="s">
        <v>0</v>
      </c>
      <c r="B7" s="169" t="s">
        <v>1</v>
      </c>
      <c r="C7" s="169" t="s">
        <v>9</v>
      </c>
      <c r="D7" s="169" t="s">
        <v>3</v>
      </c>
      <c r="E7" s="169" t="s">
        <v>1</v>
      </c>
      <c r="F7" s="169" t="s">
        <v>9</v>
      </c>
      <c r="G7" s="169" t="s">
        <v>3</v>
      </c>
      <c r="H7" s="169" t="s">
        <v>1</v>
      </c>
      <c r="I7" s="169" t="s">
        <v>9</v>
      </c>
      <c r="J7" s="169" t="s">
        <v>3</v>
      </c>
      <c r="K7" s="175" t="s">
        <v>39</v>
      </c>
    </row>
    <row r="8" spans="1:11" ht="18" customHeight="1">
      <c r="A8" s="209"/>
      <c r="B8" s="143" t="s">
        <v>8</v>
      </c>
      <c r="C8" s="143" t="s">
        <v>10</v>
      </c>
      <c r="D8" s="143" t="s">
        <v>4</v>
      </c>
      <c r="E8" s="143" t="s">
        <v>8</v>
      </c>
      <c r="F8" s="143" t="s">
        <v>10</v>
      </c>
      <c r="G8" s="143" t="s">
        <v>4</v>
      </c>
      <c r="H8" s="143" t="s">
        <v>8</v>
      </c>
      <c r="I8" s="143" t="s">
        <v>10</v>
      </c>
      <c r="J8" s="143" t="s">
        <v>4</v>
      </c>
      <c r="K8" s="88"/>
    </row>
    <row r="9" spans="1:23" s="5" customFormat="1" ht="18" customHeight="1">
      <c r="A9" s="111" t="s">
        <v>321</v>
      </c>
      <c r="B9" s="112"/>
      <c r="C9" s="112"/>
      <c r="D9" s="112"/>
      <c r="E9" s="112"/>
      <c r="F9" s="112"/>
      <c r="G9" s="112"/>
      <c r="H9" s="112"/>
      <c r="I9" s="112"/>
      <c r="J9" s="112"/>
      <c r="K9" s="113" t="s">
        <v>312</v>
      </c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s="5" customFormat="1" ht="24" customHeight="1">
      <c r="A10" s="210" t="s">
        <v>19</v>
      </c>
      <c r="B10" s="326">
        <v>4499</v>
      </c>
      <c r="C10" s="326">
        <v>4265</v>
      </c>
      <c r="D10" s="537">
        <v>8764</v>
      </c>
      <c r="E10" s="326">
        <v>4447</v>
      </c>
      <c r="F10" s="326">
        <v>4430</v>
      </c>
      <c r="G10" s="537">
        <v>8877</v>
      </c>
      <c r="H10" s="326">
        <v>4442</v>
      </c>
      <c r="I10" s="326">
        <v>4308</v>
      </c>
      <c r="J10" s="537">
        <v>8750</v>
      </c>
      <c r="K10" s="206" t="s">
        <v>20</v>
      </c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1:23" s="5" customFormat="1" ht="24" customHeight="1">
      <c r="A11" s="114" t="s">
        <v>21</v>
      </c>
      <c r="B11" s="327">
        <v>321</v>
      </c>
      <c r="C11" s="327">
        <v>213</v>
      </c>
      <c r="D11" s="538">
        <v>534</v>
      </c>
      <c r="E11" s="327">
        <v>317</v>
      </c>
      <c r="F11" s="327">
        <v>221</v>
      </c>
      <c r="G11" s="538">
        <v>538</v>
      </c>
      <c r="H11" s="327">
        <v>339</v>
      </c>
      <c r="I11" s="327">
        <v>241</v>
      </c>
      <c r="J11" s="538">
        <v>580</v>
      </c>
      <c r="K11" s="116" t="s">
        <v>22</v>
      </c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s="5" customFormat="1" ht="24" customHeight="1">
      <c r="A12" s="210" t="s">
        <v>23</v>
      </c>
      <c r="B12" s="326">
        <v>4178</v>
      </c>
      <c r="C12" s="326">
        <v>4052</v>
      </c>
      <c r="D12" s="537">
        <v>8230</v>
      </c>
      <c r="E12" s="326">
        <v>4130</v>
      </c>
      <c r="F12" s="326">
        <v>4209</v>
      </c>
      <c r="G12" s="537">
        <v>8339</v>
      </c>
      <c r="H12" s="326">
        <v>4103</v>
      </c>
      <c r="I12" s="326">
        <v>4067</v>
      </c>
      <c r="J12" s="537">
        <v>8170</v>
      </c>
      <c r="K12" s="206" t="s">
        <v>40</v>
      </c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</row>
    <row r="13" spans="1:23" s="5" customFormat="1" ht="18" customHeight="1">
      <c r="A13" s="111" t="s">
        <v>322</v>
      </c>
      <c r="B13" s="327"/>
      <c r="C13" s="327"/>
      <c r="D13" s="539"/>
      <c r="E13" s="327"/>
      <c r="F13" s="327"/>
      <c r="G13" s="539"/>
      <c r="H13" s="327"/>
      <c r="I13" s="327"/>
      <c r="J13" s="539"/>
      <c r="K13" s="113" t="s">
        <v>313</v>
      </c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s="5" customFormat="1" ht="24" customHeight="1">
      <c r="A14" s="210" t="s">
        <v>19</v>
      </c>
      <c r="B14" s="326">
        <v>8796</v>
      </c>
      <c r="C14" s="326">
        <v>8536</v>
      </c>
      <c r="D14" s="537">
        <v>17332</v>
      </c>
      <c r="E14" s="326">
        <v>9593</v>
      </c>
      <c r="F14" s="326">
        <v>9353</v>
      </c>
      <c r="G14" s="537">
        <v>18946</v>
      </c>
      <c r="H14" s="326">
        <v>10451</v>
      </c>
      <c r="I14" s="326">
        <v>9648</v>
      </c>
      <c r="J14" s="537">
        <v>20099</v>
      </c>
      <c r="K14" s="206" t="s">
        <v>20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1:23" s="5" customFormat="1" ht="24" customHeight="1">
      <c r="A15" s="114" t="s">
        <v>21</v>
      </c>
      <c r="B15" s="327">
        <v>1082</v>
      </c>
      <c r="C15" s="327">
        <v>341</v>
      </c>
      <c r="D15" s="539">
        <v>1423</v>
      </c>
      <c r="E15" s="327">
        <v>1231</v>
      </c>
      <c r="F15" s="327">
        <v>365</v>
      </c>
      <c r="G15" s="539">
        <v>1596</v>
      </c>
      <c r="H15" s="327">
        <v>1282</v>
      </c>
      <c r="I15" s="327">
        <v>443</v>
      </c>
      <c r="J15" s="539">
        <v>1725</v>
      </c>
      <c r="K15" s="116" t="s">
        <v>22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3" s="5" customFormat="1" ht="24" customHeight="1">
      <c r="A16" s="210" t="s">
        <v>23</v>
      </c>
      <c r="B16" s="326">
        <v>7714</v>
      </c>
      <c r="C16" s="326">
        <v>8195</v>
      </c>
      <c r="D16" s="537">
        <v>15909</v>
      </c>
      <c r="E16" s="326">
        <v>9362</v>
      </c>
      <c r="F16" s="326">
        <v>8988</v>
      </c>
      <c r="G16" s="537">
        <v>17350</v>
      </c>
      <c r="H16" s="326">
        <v>9169</v>
      </c>
      <c r="I16" s="326">
        <v>9205</v>
      </c>
      <c r="J16" s="537">
        <v>18374</v>
      </c>
      <c r="K16" s="206" t="s">
        <v>40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</row>
    <row r="17" spans="1:23" s="5" customFormat="1" ht="18.75" customHeight="1">
      <c r="A17" s="121" t="s">
        <v>58</v>
      </c>
      <c r="B17" s="328"/>
      <c r="C17" s="328"/>
      <c r="D17" s="540"/>
      <c r="E17" s="328"/>
      <c r="F17" s="328"/>
      <c r="G17" s="540"/>
      <c r="H17" s="328"/>
      <c r="I17" s="328"/>
      <c r="J17" s="540"/>
      <c r="K17" s="122" t="s">
        <v>4</v>
      </c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</row>
    <row r="18" spans="1:23" s="5" customFormat="1" ht="24" customHeight="1">
      <c r="A18" s="210" t="s">
        <v>19</v>
      </c>
      <c r="B18" s="326">
        <v>13295</v>
      </c>
      <c r="C18" s="326">
        <v>12801</v>
      </c>
      <c r="D18" s="537">
        <v>26096</v>
      </c>
      <c r="E18" s="326">
        <v>14040</v>
      </c>
      <c r="F18" s="326">
        <v>13783</v>
      </c>
      <c r="G18" s="537">
        <v>27823</v>
      </c>
      <c r="H18" s="326">
        <v>14893</v>
      </c>
      <c r="I18" s="326">
        <v>13956</v>
      </c>
      <c r="J18" s="537">
        <v>28849</v>
      </c>
      <c r="K18" s="206" t="s">
        <v>20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</row>
    <row r="19" spans="1:23" s="5" customFormat="1" ht="24" customHeight="1">
      <c r="A19" s="117" t="s">
        <v>21</v>
      </c>
      <c r="B19" s="536">
        <v>1403</v>
      </c>
      <c r="C19" s="536">
        <v>554</v>
      </c>
      <c r="D19" s="541">
        <v>1957</v>
      </c>
      <c r="E19" s="536">
        <v>1548</v>
      </c>
      <c r="F19" s="536">
        <v>586</v>
      </c>
      <c r="G19" s="541">
        <v>2134</v>
      </c>
      <c r="H19" s="536">
        <v>1621</v>
      </c>
      <c r="I19" s="536">
        <v>684</v>
      </c>
      <c r="J19" s="541">
        <v>2305</v>
      </c>
      <c r="K19" s="120" t="s">
        <v>22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</row>
    <row r="20" spans="1:23" s="5" customFormat="1" ht="24" customHeight="1">
      <c r="A20" s="211" t="s">
        <v>23</v>
      </c>
      <c r="B20" s="329">
        <v>11892</v>
      </c>
      <c r="C20" s="329">
        <v>12247</v>
      </c>
      <c r="D20" s="542">
        <v>24139</v>
      </c>
      <c r="E20" s="329">
        <v>12492</v>
      </c>
      <c r="F20" s="329">
        <v>13197</v>
      </c>
      <c r="G20" s="542">
        <v>25689</v>
      </c>
      <c r="H20" s="329">
        <v>13272</v>
      </c>
      <c r="I20" s="329">
        <v>13272</v>
      </c>
      <c r="J20" s="542">
        <v>26544</v>
      </c>
      <c r="K20" s="214" t="s">
        <v>40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</row>
    <row r="21" spans="1:23" s="5" customFormat="1" ht="6.75" customHeight="1">
      <c r="A21" s="105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</row>
    <row r="22" spans="1:23" s="5" customFormat="1" ht="15" customHeight="1" hidden="1">
      <c r="A22" s="81"/>
      <c r="B22" s="61"/>
      <c r="C22" s="61"/>
      <c r="D22" s="66"/>
      <c r="E22" s="66"/>
      <c r="F22" s="66"/>
      <c r="G22" s="66"/>
      <c r="H22" s="66"/>
      <c r="I22" s="66"/>
      <c r="J22" s="66"/>
      <c r="K22" s="66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</row>
    <row r="23" spans="1:23" s="5" customFormat="1" ht="15" customHeight="1" hidden="1">
      <c r="A23" s="81"/>
      <c r="B23" s="61"/>
      <c r="C23" s="61"/>
      <c r="D23" s="66"/>
      <c r="E23" s="66"/>
      <c r="F23" s="66"/>
      <c r="G23" s="66"/>
      <c r="H23" s="66"/>
      <c r="I23" s="66"/>
      <c r="J23" s="66"/>
      <c r="K23" s="66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</row>
    <row r="24" spans="1:23" s="5" customFormat="1" ht="15" customHeight="1" hidden="1">
      <c r="A24" s="81"/>
      <c r="B24" s="61"/>
      <c r="C24" s="61"/>
      <c r="D24" s="66"/>
      <c r="E24" s="66"/>
      <c r="F24" s="66"/>
      <c r="G24" s="66"/>
      <c r="H24" s="66"/>
      <c r="I24" s="66"/>
      <c r="J24" s="66"/>
      <c r="K24" s="3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</row>
    <row r="25" spans="1:23" s="241" customFormat="1" ht="15" customHeight="1">
      <c r="A25" s="238" t="s">
        <v>170</v>
      </c>
      <c r="B25" s="239"/>
      <c r="C25" s="240"/>
      <c r="D25" s="240"/>
      <c r="E25" s="240"/>
      <c r="F25" s="240"/>
      <c r="G25" s="240"/>
      <c r="H25" s="240"/>
      <c r="I25" s="240"/>
      <c r="J25" s="240"/>
      <c r="K25" s="240" t="s">
        <v>171</v>
      </c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</row>
  </sheetData>
  <sheetProtection/>
  <mergeCells count="3">
    <mergeCell ref="H6:J6"/>
    <mergeCell ref="E6:G6"/>
    <mergeCell ref="B6:D6"/>
  </mergeCells>
  <printOptions horizontalCentered="1" verticalCentered="1"/>
  <pageMargins left="0.25" right="0.25" top="0.5" bottom="0.5" header="0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01. Population and Vital Statistics</dc:title>
  <dc:subject/>
  <dc:creator>DUBAI MUNICIPALITY</dc:creator>
  <cp:keywords/>
  <dc:description/>
  <cp:lastModifiedBy>Afaf Kamal Mahmood</cp:lastModifiedBy>
  <cp:lastPrinted>2014-09-28T04:32:17Z</cp:lastPrinted>
  <dcterms:created xsi:type="dcterms:W3CDTF">1999-04-24T08:06:50Z</dcterms:created>
  <dcterms:modified xsi:type="dcterms:W3CDTF">2015-12-13T06:13:25Z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2013</vt:lpwstr>
  </property>
  <property fmtid="{D5CDD505-2E9C-101B-9397-08002B2CF9AE}" pid="4" name="Title ">
    <vt:lpwstr>01. السكان والاحصاءات الحيوية </vt:lpwstr>
  </property>
  <property fmtid="{D5CDD505-2E9C-101B-9397-08002B2CF9AE}" pid="5" name="Thumbnail Ima">
    <vt:lpwstr/>
  </property>
  <property fmtid="{D5CDD505-2E9C-101B-9397-08002B2CF9AE}" pid="6" name="Quart">
    <vt:lpwstr/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42;#Population and Vital Statistics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2013-01-01T00:00:00Z</vt:lpwstr>
  </property>
  <property fmtid="{D5CDD505-2E9C-101B-9397-08002B2CF9AE}" pid="13" name="Chapt">
    <vt:lpwstr>01</vt:lpwstr>
  </property>
</Properties>
</file>